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67" activeTab="1"/>
  </bookViews>
  <sheets>
    <sheet name="Поступл.субс. (с разбив)" sheetId="1" r:id="rId1"/>
    <sheet name="Поступл.субс. (с разбив) (2)" sheetId="2" r:id="rId2"/>
  </sheets>
  <definedNames>
    <definedName name="_xlnm.Print_Titles" localSheetId="0">'Поступл.субс. (с разбив)'!$A:$A,'Поступл.субс. (с разбив)'!$4:$4</definedName>
    <definedName name="_xlnm.Print_Titles" localSheetId="1">'Поступл.субс. (с разбив) (2)'!$A:$A,'Поступл.субс. (с разбив) (2)'!$4:$4</definedName>
    <definedName name="_xlnm.Print_Area" localSheetId="0">'Поступл.субс. (с разбив)'!$A$1:$O$19</definedName>
    <definedName name="_xlnm.Print_Area" localSheetId="1">'Поступл.субс. (с разбив) (2)'!$A$1:$S$19</definedName>
  </definedNames>
  <calcPr fullCalcOnLoad="1" fullPrecision="0"/>
</workbook>
</file>

<file path=xl/sharedStrings.xml><?xml version="1.0" encoding="utf-8"?>
<sst xmlns="http://schemas.openxmlformats.org/spreadsheetml/2006/main" count="197" uniqueCount="43">
  <si>
    <t>Наименование 
муниципального образования</t>
  </si>
  <si>
    <t xml:space="preserve">Муниципальный район Кошкинский </t>
  </si>
  <si>
    <t>Сельское поселение Большая Константиновка</t>
  </si>
  <si>
    <t>Сельское поселение Большая Романовка</t>
  </si>
  <si>
    <t>Сельское поселение Большое Ермаково</t>
  </si>
  <si>
    <t>Сельское поселение Кошки</t>
  </si>
  <si>
    <t>Сельское поселение Надеждино</t>
  </si>
  <si>
    <t>Сельское поселение Нижняя Быковка</t>
  </si>
  <si>
    <t>Сельское поселение Новая Кармала</t>
  </si>
  <si>
    <t>Сельское поселение Орловка</t>
  </si>
  <si>
    <t>Сельское поселение Русская Васильевка</t>
  </si>
  <si>
    <t>Сельское поселение Старое Максимкино</t>
  </si>
  <si>
    <t>Сельское поселение Степная Шентала</t>
  </si>
  <si>
    <t>Сельское поселение Четыровка</t>
  </si>
  <si>
    <t>Сельское поселение Шпановка</t>
  </si>
  <si>
    <t>Итого по сельским поселениям:</t>
  </si>
  <si>
    <t>Консолидированный бюджет</t>
  </si>
  <si>
    <t>Чтобы распечатать, надо выделить диапазон!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</si>
  <si>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</si>
  <si>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</si>
  <si>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</si>
  <si>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</si>
  <si>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</si>
  <si>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</si>
  <si>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</si>
  <si>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</si>
  <si>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</si>
  <si>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</si>
  <si>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</si>
  <si>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</si>
  <si>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Поступило с начала года</t>
  </si>
  <si>
    <t>в том числе:</t>
  </si>
  <si>
    <t>сельское хозяйство</t>
  </si>
  <si>
    <t>культура</t>
  </si>
  <si>
    <t>недостаток собственных средств</t>
  </si>
  <si>
    <t>Поступление субсидий местным бюджетам для софинансирования расходных обязательств по вопросам местного значения, предоставляемых с учетом выполнения показателей социально-экономического развития за 2013 год</t>
  </si>
  <si>
    <t xml:space="preserve">Остаток субсидий до конца года </t>
  </si>
  <si>
    <t>План стимул. субсидий на 2013 год</t>
  </si>
  <si>
    <t>План по стимулирующим субсидиям на 2013 год</t>
  </si>
  <si>
    <t>недостаток собственных финансовых ресурсов</t>
  </si>
  <si>
    <t>План за 9 месяцев 2013 года</t>
  </si>
  <si>
    <t>Поступило сверхплана за 9 месяцев 2013 года</t>
  </si>
  <si>
    <t>Поступило с начала года (за 9 месяцев 2013 года)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</si>
</sst>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%"/>
    <numFmt numFmtId="167" formatCode="#,##0.000"/>
    <numFmt numFmtId="168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34" borderId="17" xfId="0" applyFont="1" applyFill="1" applyBorder="1" applyAlignment="1">
      <alignment vertical="center" wrapText="1"/>
    </xf>
    <xf numFmtId="167" fontId="3" fillId="34" borderId="13" xfId="0" applyNumberFormat="1" applyFont="1" applyFill="1" applyBorder="1" applyAlignment="1">
      <alignment horizontal="right"/>
    </xf>
    <xf numFmtId="167" fontId="3" fillId="33" borderId="17" xfId="0" applyNumberFormat="1" applyFont="1" applyFill="1" applyBorder="1" applyAlignment="1">
      <alignment horizontal="right"/>
    </xf>
    <xf numFmtId="167" fontId="3" fillId="33" borderId="13" xfId="0" applyNumberFormat="1" applyFont="1" applyFill="1" applyBorder="1" applyAlignment="1">
      <alignment horizontal="right"/>
    </xf>
    <xf numFmtId="167" fontId="8" fillId="0" borderId="0" xfId="0" applyNumberFormat="1" applyFont="1" applyAlignment="1">
      <alignment/>
    </xf>
    <xf numFmtId="167" fontId="3" fillId="34" borderId="14" xfId="0" applyNumberFormat="1" applyFont="1" applyFill="1" applyBorder="1" applyAlignment="1">
      <alignment horizontal="right"/>
    </xf>
    <xf numFmtId="167" fontId="3" fillId="0" borderId="14" xfId="0" applyNumberFormat="1" applyFont="1" applyFill="1" applyBorder="1" applyAlignment="1">
      <alignment horizontal="right"/>
    </xf>
    <xf numFmtId="167" fontId="3" fillId="34" borderId="18" xfId="0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34" borderId="16" xfId="0" applyNumberFormat="1" applyFont="1" applyFill="1" applyBorder="1" applyAlignment="1">
      <alignment horizontal="right"/>
    </xf>
    <xf numFmtId="167" fontId="3" fillId="34" borderId="17" xfId="0" applyNumberFormat="1" applyFont="1" applyFill="1" applyBorder="1" applyAlignment="1">
      <alignment horizontal="right"/>
    </xf>
    <xf numFmtId="167" fontId="3" fillId="0" borderId="19" xfId="0" applyNumberFormat="1" applyFont="1" applyFill="1" applyBorder="1" applyAlignment="1">
      <alignment horizontal="right"/>
    </xf>
    <xf numFmtId="167" fontId="3" fillId="0" borderId="20" xfId="0" applyNumberFormat="1" applyFont="1" applyFill="1" applyBorder="1" applyAlignment="1">
      <alignment horizontal="right"/>
    </xf>
    <xf numFmtId="167" fontId="3" fillId="0" borderId="21" xfId="0" applyNumberFormat="1" applyFont="1" applyFill="1" applyBorder="1" applyAlignment="1">
      <alignment horizontal="right"/>
    </xf>
    <xf numFmtId="167" fontId="3" fillId="34" borderId="17" xfId="0" applyNumberFormat="1" applyFont="1" applyFill="1" applyBorder="1" applyAlignment="1">
      <alignment/>
    </xf>
    <xf numFmtId="167" fontId="3" fillId="0" borderId="19" xfId="0" applyNumberFormat="1" applyFont="1" applyBorder="1" applyAlignment="1">
      <alignment/>
    </xf>
    <xf numFmtId="167" fontId="3" fillId="0" borderId="20" xfId="0" applyNumberFormat="1" applyFont="1" applyBorder="1" applyAlignment="1">
      <alignment/>
    </xf>
    <xf numFmtId="167" fontId="3" fillId="0" borderId="21" xfId="0" applyNumberFormat="1" applyFont="1" applyBorder="1" applyAlignment="1">
      <alignment/>
    </xf>
    <xf numFmtId="167" fontId="3" fillId="34" borderId="17" xfId="0" applyNumberFormat="1" applyFont="1" applyFill="1" applyBorder="1" applyAlignment="1">
      <alignment/>
    </xf>
    <xf numFmtId="167" fontId="3" fillId="0" borderId="19" xfId="0" applyNumberFormat="1" applyFont="1" applyBorder="1" applyAlignment="1">
      <alignment/>
    </xf>
    <xf numFmtId="167" fontId="3" fillId="0" borderId="20" xfId="0" applyNumberFormat="1" applyFont="1" applyBorder="1" applyAlignment="1">
      <alignment/>
    </xf>
    <xf numFmtId="167" fontId="3" fillId="0" borderId="21" xfId="0" applyNumberFormat="1" applyFont="1" applyBorder="1" applyAlignment="1">
      <alignment/>
    </xf>
    <xf numFmtId="167" fontId="3" fillId="34" borderId="16" xfId="0" applyNumberFormat="1" applyFont="1" applyFill="1" applyBorder="1" applyAlignment="1">
      <alignment/>
    </xf>
    <xf numFmtId="167" fontId="3" fillId="0" borderId="22" xfId="0" applyNumberFormat="1" applyFont="1" applyBorder="1" applyAlignment="1">
      <alignment/>
    </xf>
    <xf numFmtId="167" fontId="8" fillId="0" borderId="19" xfId="0" applyNumberFormat="1" applyFont="1" applyBorder="1" applyAlignment="1">
      <alignment/>
    </xf>
    <xf numFmtId="167" fontId="8" fillId="0" borderId="20" xfId="0" applyNumberFormat="1" applyFont="1" applyBorder="1" applyAlignment="1">
      <alignment/>
    </xf>
    <xf numFmtId="167" fontId="8" fillId="0" borderId="21" xfId="0" applyNumberFormat="1" applyFont="1" applyBorder="1" applyAlignment="1">
      <alignment/>
    </xf>
    <xf numFmtId="167" fontId="3" fillId="33" borderId="16" xfId="0" applyNumberFormat="1" applyFont="1" applyFill="1" applyBorder="1" applyAlignment="1">
      <alignment/>
    </xf>
    <xf numFmtId="167" fontId="3" fillId="33" borderId="18" xfId="0" applyNumberFormat="1" applyFont="1" applyFill="1" applyBorder="1" applyAlignment="1">
      <alignment/>
    </xf>
    <xf numFmtId="167" fontId="3" fillId="33" borderId="23" xfId="0" applyNumberFormat="1" applyFont="1" applyFill="1" applyBorder="1" applyAlignment="1">
      <alignment/>
    </xf>
    <xf numFmtId="167" fontId="3" fillId="33" borderId="24" xfId="0" applyNumberFormat="1" applyFont="1" applyFill="1" applyBorder="1" applyAlignment="1">
      <alignment/>
    </xf>
    <xf numFmtId="167" fontId="3" fillId="34" borderId="25" xfId="0" applyNumberFormat="1" applyFont="1" applyFill="1" applyBorder="1" applyAlignment="1">
      <alignment horizontal="right"/>
    </xf>
    <xf numFmtId="167" fontId="3" fillId="0" borderId="26" xfId="0" applyNumberFormat="1" applyFont="1" applyFill="1" applyBorder="1" applyAlignment="1">
      <alignment horizontal="right"/>
    </xf>
    <xf numFmtId="167" fontId="3" fillId="0" borderId="27" xfId="0" applyNumberFormat="1" applyFont="1" applyFill="1" applyBorder="1" applyAlignment="1">
      <alignment horizontal="right"/>
    </xf>
    <xf numFmtId="167" fontId="3" fillId="0" borderId="28" xfId="0" applyNumberFormat="1" applyFont="1" applyFill="1" applyBorder="1" applyAlignment="1">
      <alignment horizontal="right"/>
    </xf>
    <xf numFmtId="167" fontId="3" fillId="34" borderId="29" xfId="0" applyNumberFormat="1" applyFont="1" applyFill="1" applyBorder="1" applyAlignment="1">
      <alignment horizontal="right"/>
    </xf>
    <xf numFmtId="167" fontId="2" fillId="0" borderId="26" xfId="0" applyNumberFormat="1" applyFont="1" applyBorder="1" applyAlignment="1">
      <alignment/>
    </xf>
    <xf numFmtId="167" fontId="3" fillId="0" borderId="10" xfId="0" applyNumberFormat="1" applyFont="1" applyFill="1" applyBorder="1" applyAlignment="1">
      <alignment horizontal="right"/>
    </xf>
    <xf numFmtId="167" fontId="2" fillId="0" borderId="10" xfId="0" applyNumberFormat="1" applyFont="1" applyFill="1" applyBorder="1" applyAlignment="1">
      <alignment horizontal="right"/>
    </xf>
    <xf numFmtId="167" fontId="3" fillId="34" borderId="30" xfId="0" applyNumberFormat="1" applyFont="1" applyFill="1" applyBorder="1" applyAlignment="1">
      <alignment horizontal="right"/>
    </xf>
    <xf numFmtId="167" fontId="2" fillId="0" borderId="31" xfId="0" applyNumberFormat="1" applyFont="1" applyFill="1" applyBorder="1" applyAlignment="1">
      <alignment horizontal="right"/>
    </xf>
    <xf numFmtId="167" fontId="2" fillId="0" borderId="32" xfId="0" applyNumberFormat="1" applyFont="1" applyFill="1" applyBorder="1" applyAlignment="1">
      <alignment horizontal="right"/>
    </xf>
    <xf numFmtId="167" fontId="3" fillId="34" borderId="30" xfId="0" applyNumberFormat="1" applyFont="1" applyFill="1" applyBorder="1" applyAlignment="1">
      <alignment/>
    </xf>
    <xf numFmtId="167" fontId="2" fillId="0" borderId="31" xfId="0" applyNumberFormat="1" applyFont="1" applyBorder="1" applyAlignment="1">
      <alignment/>
    </xf>
    <xf numFmtId="167" fontId="2" fillId="0" borderId="32" xfId="0" applyNumberFormat="1" applyFont="1" applyBorder="1" applyAlignment="1">
      <alignment/>
    </xf>
    <xf numFmtId="167" fontId="3" fillId="0" borderId="31" xfId="0" applyNumberFormat="1" applyFont="1" applyBorder="1" applyAlignment="1">
      <alignment/>
    </xf>
    <xf numFmtId="167" fontId="7" fillId="0" borderId="31" xfId="0" applyNumberFormat="1" applyFont="1" applyBorder="1" applyAlignment="1">
      <alignment/>
    </xf>
    <xf numFmtId="167" fontId="7" fillId="0" borderId="32" xfId="0" applyNumberFormat="1" applyFont="1" applyBorder="1" applyAlignment="1">
      <alignment/>
    </xf>
    <xf numFmtId="167" fontId="3" fillId="33" borderId="25" xfId="0" applyNumberFormat="1" applyFont="1" applyFill="1" applyBorder="1" applyAlignment="1">
      <alignment/>
    </xf>
    <xf numFmtId="167" fontId="3" fillId="33" borderId="26" xfId="0" applyNumberFormat="1" applyFont="1" applyFill="1" applyBorder="1" applyAlignment="1">
      <alignment/>
    </xf>
    <xf numFmtId="167" fontId="2" fillId="33" borderId="27" xfId="0" applyNumberFormat="1" applyFont="1" applyFill="1" applyBorder="1" applyAlignment="1">
      <alignment/>
    </xf>
    <xf numFmtId="167" fontId="3" fillId="33" borderId="28" xfId="0" applyNumberFormat="1" applyFont="1" applyFill="1" applyBorder="1" applyAlignment="1">
      <alignment/>
    </xf>
    <xf numFmtId="167" fontId="3" fillId="34" borderId="11" xfId="0" applyNumberFormat="1" applyFont="1" applyFill="1" applyBorder="1" applyAlignment="1">
      <alignment horizontal="right"/>
    </xf>
    <xf numFmtId="167" fontId="3" fillId="0" borderId="33" xfId="0" applyNumberFormat="1" applyFont="1" applyFill="1" applyBorder="1" applyAlignment="1">
      <alignment horizontal="right"/>
    </xf>
    <xf numFmtId="167" fontId="3" fillId="0" borderId="34" xfId="0" applyNumberFormat="1" applyFont="1" applyFill="1" applyBorder="1" applyAlignment="1">
      <alignment horizontal="right"/>
    </xf>
    <xf numFmtId="167" fontId="3" fillId="0" borderId="35" xfId="0" applyNumberFormat="1" applyFont="1" applyFill="1" applyBorder="1" applyAlignment="1">
      <alignment horizontal="right"/>
    </xf>
    <xf numFmtId="167" fontId="3" fillId="34" borderId="36" xfId="0" applyNumberFormat="1" applyFont="1" applyFill="1" applyBorder="1" applyAlignment="1">
      <alignment horizontal="right"/>
    </xf>
    <xf numFmtId="167" fontId="2" fillId="0" borderId="33" xfId="0" applyNumberFormat="1" applyFont="1" applyBorder="1" applyAlignment="1">
      <alignment/>
    </xf>
    <xf numFmtId="167" fontId="3" fillId="34" borderId="37" xfId="0" applyNumberFormat="1" applyFont="1" applyFill="1" applyBorder="1" applyAlignment="1">
      <alignment horizontal="right"/>
    </xf>
    <xf numFmtId="167" fontId="2" fillId="0" borderId="34" xfId="0" applyNumberFormat="1" applyFont="1" applyFill="1" applyBorder="1" applyAlignment="1">
      <alignment horizontal="right"/>
    </xf>
    <xf numFmtId="167" fontId="3" fillId="34" borderId="37" xfId="0" applyNumberFormat="1" applyFont="1" applyFill="1" applyBorder="1" applyAlignment="1">
      <alignment/>
    </xf>
    <xf numFmtId="167" fontId="2" fillId="0" borderId="34" xfId="0" applyNumberFormat="1" applyFont="1" applyBorder="1" applyAlignment="1">
      <alignment/>
    </xf>
    <xf numFmtId="167" fontId="3" fillId="0" borderId="34" xfId="0" applyNumberFormat="1" applyFont="1" applyBorder="1" applyAlignment="1">
      <alignment/>
    </xf>
    <xf numFmtId="167" fontId="2" fillId="0" borderId="38" xfId="0" applyNumberFormat="1" applyFont="1" applyBorder="1" applyAlignment="1">
      <alignment/>
    </xf>
    <xf numFmtId="167" fontId="7" fillId="0" borderId="34" xfId="0" applyNumberFormat="1" applyFont="1" applyBorder="1" applyAlignment="1">
      <alignment/>
    </xf>
    <xf numFmtId="167" fontId="3" fillId="33" borderId="11" xfId="0" applyNumberFormat="1" applyFont="1" applyFill="1" applyBorder="1" applyAlignment="1">
      <alignment/>
    </xf>
    <xf numFmtId="167" fontId="3" fillId="33" borderId="33" xfId="0" applyNumberFormat="1" applyFont="1" applyFill="1" applyBorder="1" applyAlignment="1">
      <alignment/>
    </xf>
    <xf numFmtId="167" fontId="2" fillId="33" borderId="34" xfId="0" applyNumberFormat="1" applyFont="1" applyFill="1" applyBorder="1" applyAlignment="1">
      <alignment/>
    </xf>
    <xf numFmtId="167" fontId="3" fillId="33" borderId="35" xfId="0" applyNumberFormat="1" applyFont="1" applyFill="1" applyBorder="1" applyAlignment="1">
      <alignment/>
    </xf>
    <xf numFmtId="167" fontId="3" fillId="34" borderId="39" xfId="0" applyNumberFormat="1" applyFont="1" applyFill="1" applyBorder="1" applyAlignment="1">
      <alignment horizontal="right"/>
    </xf>
    <xf numFmtId="167" fontId="3" fillId="0" borderId="40" xfId="0" applyNumberFormat="1" applyFont="1" applyFill="1" applyBorder="1" applyAlignment="1">
      <alignment horizontal="right"/>
    </xf>
    <xf numFmtId="167" fontId="3" fillId="0" borderId="41" xfId="0" applyNumberFormat="1" applyFont="1" applyFill="1" applyBorder="1" applyAlignment="1">
      <alignment horizontal="right"/>
    </xf>
    <xf numFmtId="167" fontId="3" fillId="0" borderId="42" xfId="0" applyNumberFormat="1" applyFont="1" applyFill="1" applyBorder="1" applyAlignment="1">
      <alignment horizontal="right"/>
    </xf>
    <xf numFmtId="167" fontId="3" fillId="34" borderId="43" xfId="0" applyNumberFormat="1" applyFont="1" applyFill="1" applyBorder="1" applyAlignment="1">
      <alignment horizontal="right"/>
    </xf>
    <xf numFmtId="167" fontId="2" fillId="0" borderId="40" xfId="0" applyNumberFormat="1" applyFont="1" applyBorder="1" applyAlignment="1">
      <alignment/>
    </xf>
    <xf numFmtId="167" fontId="3" fillId="0" borderId="44" xfId="0" applyNumberFormat="1" applyFont="1" applyFill="1" applyBorder="1" applyAlignment="1">
      <alignment horizontal="right"/>
    </xf>
    <xf numFmtId="167" fontId="3" fillId="34" borderId="45" xfId="0" applyNumberFormat="1" applyFont="1" applyFill="1" applyBorder="1" applyAlignment="1">
      <alignment horizontal="right"/>
    </xf>
    <xf numFmtId="167" fontId="2" fillId="0" borderId="41" xfId="0" applyNumberFormat="1" applyFont="1" applyFill="1" applyBorder="1" applyAlignment="1">
      <alignment horizontal="right"/>
    </xf>
    <xf numFmtId="167" fontId="3" fillId="34" borderId="45" xfId="0" applyNumberFormat="1" applyFont="1" applyFill="1" applyBorder="1" applyAlignment="1">
      <alignment/>
    </xf>
    <xf numFmtId="167" fontId="2" fillId="0" borderId="41" xfId="0" applyNumberFormat="1" applyFont="1" applyBorder="1" applyAlignment="1">
      <alignment/>
    </xf>
    <xf numFmtId="167" fontId="3" fillId="0" borderId="41" xfId="0" applyNumberFormat="1" applyFont="1" applyBorder="1" applyAlignment="1">
      <alignment/>
    </xf>
    <xf numFmtId="167" fontId="2" fillId="0" borderId="46" xfId="0" applyNumberFormat="1" applyFont="1" applyBorder="1" applyAlignment="1">
      <alignment/>
    </xf>
    <xf numFmtId="167" fontId="7" fillId="0" borderId="47" xfId="0" applyNumberFormat="1" applyFont="1" applyBorder="1" applyAlignment="1">
      <alignment/>
    </xf>
    <xf numFmtId="167" fontId="3" fillId="33" borderId="39" xfId="0" applyNumberFormat="1" applyFont="1" applyFill="1" applyBorder="1" applyAlignment="1">
      <alignment/>
    </xf>
    <xf numFmtId="167" fontId="3" fillId="33" borderId="40" xfId="0" applyNumberFormat="1" applyFont="1" applyFill="1" applyBorder="1" applyAlignment="1">
      <alignment/>
    </xf>
    <xf numFmtId="167" fontId="2" fillId="33" borderId="41" xfId="0" applyNumberFormat="1" applyFont="1" applyFill="1" applyBorder="1" applyAlignment="1">
      <alignment/>
    </xf>
    <xf numFmtId="167" fontId="3" fillId="33" borderId="42" xfId="0" applyNumberFormat="1" applyFont="1" applyFill="1" applyBorder="1" applyAlignment="1">
      <alignment/>
    </xf>
    <xf numFmtId="0" fontId="5" fillId="34" borderId="13" xfId="0" applyFont="1" applyFill="1" applyBorder="1" applyAlignment="1">
      <alignment horizontal="center"/>
    </xf>
    <xf numFmtId="167" fontId="3" fillId="34" borderId="48" xfId="0" applyNumberFormat="1" applyFont="1" applyFill="1" applyBorder="1" applyAlignment="1">
      <alignment/>
    </xf>
    <xf numFmtId="167" fontId="3" fillId="34" borderId="13" xfId="0" applyNumberFormat="1" applyFont="1" applyFill="1" applyBorder="1" applyAlignment="1">
      <alignment/>
    </xf>
    <xf numFmtId="167" fontId="3" fillId="33" borderId="48" xfId="0" applyNumberFormat="1" applyFont="1" applyFill="1" applyBorder="1" applyAlignment="1">
      <alignment/>
    </xf>
    <xf numFmtId="167" fontId="7" fillId="0" borderId="0" xfId="0" applyNumberFormat="1" applyFont="1" applyAlignment="1">
      <alignment/>
    </xf>
    <xf numFmtId="167" fontId="3" fillId="34" borderId="10" xfId="0" applyNumberFormat="1" applyFont="1" applyFill="1" applyBorder="1" applyAlignment="1">
      <alignment horizontal="right"/>
    </xf>
    <xf numFmtId="0" fontId="3" fillId="0" borderId="17" xfId="0" applyFont="1" applyFill="1" applyBorder="1" applyAlignment="1">
      <alignment horizontal="center" vertical="center" wrapText="1"/>
    </xf>
    <xf numFmtId="167" fontId="3" fillId="0" borderId="16" xfId="0" applyNumberFormat="1" applyFont="1" applyFill="1" applyBorder="1" applyAlignment="1">
      <alignment horizontal="right"/>
    </xf>
    <xf numFmtId="167" fontId="3" fillId="34" borderId="49" xfId="0" applyNumberFormat="1" applyFont="1" applyFill="1" applyBorder="1" applyAlignment="1">
      <alignment horizontal="right"/>
    </xf>
    <xf numFmtId="167" fontId="3" fillId="34" borderId="50" xfId="0" applyNumberFormat="1" applyFont="1" applyFill="1" applyBorder="1" applyAlignment="1">
      <alignment horizontal="right"/>
    </xf>
    <xf numFmtId="167" fontId="3" fillId="34" borderId="51" xfId="0" applyNumberFormat="1" applyFont="1" applyFill="1" applyBorder="1" applyAlignment="1">
      <alignment horizontal="right"/>
    </xf>
    <xf numFmtId="0" fontId="3" fillId="0" borderId="0" xfId="0" applyFont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5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44" xfId="0" applyFont="1" applyFill="1" applyBorder="1" applyAlignment="1">
      <alignment horizontal="center" vertical="center" wrapText="1"/>
    </xf>
    <xf numFmtId="0" fontId="3" fillId="34" borderId="16" xfId="52" applyFont="1" applyFill="1" applyBorder="1" applyAlignment="1">
      <alignment horizontal="center" vertical="center" wrapText="1"/>
      <protection/>
    </xf>
    <xf numFmtId="0" fontId="3" fillId="34" borderId="52" xfId="52" applyFont="1" applyFill="1" applyBorder="1" applyAlignment="1">
      <alignment horizontal="center" vertical="center" wrapText="1"/>
      <protection/>
    </xf>
    <xf numFmtId="49" fontId="3" fillId="34" borderId="16" xfId="0" applyNumberFormat="1" applyFont="1" applyFill="1" applyBorder="1" applyAlignment="1">
      <alignment horizontal="center" vertical="center" wrapText="1"/>
    </xf>
    <xf numFmtId="49" fontId="3" fillId="34" borderId="5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52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оказатели для дотаций_для_мисьма_в_министерства_Исполнение прогнозных значений за  2013 год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23"/>
  <sheetViews>
    <sheetView zoomScale="110" zoomScaleNormal="110" zoomScalePageLayoutView="0" workbookViewId="0" topLeftCell="A1">
      <pane xSplit="1" ySplit="4" topLeftCell="AO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O22" sqref="AO22"/>
    </sheetView>
  </sheetViews>
  <sheetFormatPr defaultColWidth="9.140625" defaultRowHeight="15"/>
  <cols>
    <col min="1" max="1" width="44.140625" style="8" customWidth="1"/>
    <col min="2" max="5" width="10.8515625" style="11" customWidth="1"/>
    <col min="6" max="6" width="12.00390625" style="11" customWidth="1"/>
    <col min="7" max="8" width="10.140625" style="11" customWidth="1"/>
    <col min="9" max="9" width="10.7109375" style="11" customWidth="1"/>
    <col min="10" max="10" width="10.140625" style="10" customWidth="1"/>
    <col min="11" max="12" width="10.140625" style="11" customWidth="1"/>
    <col min="13" max="13" width="10.57421875" style="11" customWidth="1"/>
    <col min="14" max="15" width="10.140625" style="10" customWidth="1"/>
    <col min="16" max="40" width="10.140625" style="6" customWidth="1"/>
    <col min="41" max="41" width="10.421875" style="6" customWidth="1"/>
    <col min="42" max="44" width="10.140625" style="6" customWidth="1"/>
    <col min="45" max="45" width="10.7109375" style="6" customWidth="1"/>
    <col min="46" max="48" width="9.140625" style="6" customWidth="1"/>
    <col min="49" max="49" width="11.7109375" style="6" customWidth="1"/>
    <col min="50" max="57" width="9.140625" style="6" customWidth="1"/>
    <col min="58" max="58" width="12.8515625" style="6" customWidth="1"/>
    <col min="59" max="60" width="10.140625" style="6" bestFit="1" customWidth="1"/>
    <col min="61" max="61" width="9.140625" style="6" customWidth="1"/>
    <col min="62" max="62" width="10.28125" style="6" bestFit="1" customWidth="1"/>
    <col min="63" max="16384" width="9.140625" style="6" customWidth="1"/>
  </cols>
  <sheetData>
    <row r="1" spans="1:45" ht="42" customHeight="1">
      <c r="A1" s="132" t="s">
        <v>35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5"/>
      <c r="AR1" s="5"/>
      <c r="AS1" s="5"/>
    </row>
    <row r="2" spans="1:16" ht="15.75" thickBo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</row>
    <row r="3" spans="1:61" s="7" customFormat="1" ht="15.75" customHeight="1" thickBot="1">
      <c r="A3" s="119" t="s">
        <v>0</v>
      </c>
      <c r="B3" s="121" t="s">
        <v>37</v>
      </c>
      <c r="C3" s="123" t="s">
        <v>31</v>
      </c>
      <c r="D3" s="124"/>
      <c r="E3" s="125"/>
      <c r="F3" s="126" t="s">
        <v>30</v>
      </c>
      <c r="G3" s="123" t="s">
        <v>31</v>
      </c>
      <c r="H3" s="124"/>
      <c r="I3" s="125"/>
      <c r="J3" s="128" t="s">
        <v>18</v>
      </c>
      <c r="K3" s="124" t="s">
        <v>31</v>
      </c>
      <c r="L3" s="124"/>
      <c r="M3" s="124"/>
      <c r="N3" s="128" t="s">
        <v>19</v>
      </c>
      <c r="O3" s="124" t="s">
        <v>31</v>
      </c>
      <c r="P3" s="124"/>
      <c r="Q3" s="124"/>
      <c r="R3" s="128" t="s">
        <v>20</v>
      </c>
      <c r="S3" s="124" t="s">
        <v>31</v>
      </c>
      <c r="T3" s="124"/>
      <c r="U3" s="124"/>
      <c r="V3" s="130" t="s">
        <v>21</v>
      </c>
      <c r="W3" s="124" t="s">
        <v>31</v>
      </c>
      <c r="X3" s="124"/>
      <c r="Y3" s="124"/>
      <c r="Z3" s="130" t="s">
        <v>22</v>
      </c>
      <c r="AA3" s="124" t="s">
        <v>31</v>
      </c>
      <c r="AB3" s="124"/>
      <c r="AC3" s="124"/>
      <c r="AD3" s="130" t="s">
        <v>23</v>
      </c>
      <c r="AE3" s="124" t="s">
        <v>31</v>
      </c>
      <c r="AF3" s="124"/>
      <c r="AG3" s="124"/>
      <c r="AH3" s="130" t="s">
        <v>24</v>
      </c>
      <c r="AI3" s="124" t="s">
        <v>31</v>
      </c>
      <c r="AJ3" s="124"/>
      <c r="AK3" s="124"/>
      <c r="AL3" s="130" t="s">
        <v>25</v>
      </c>
      <c r="AM3" s="124" t="s">
        <v>31</v>
      </c>
      <c r="AN3" s="124"/>
      <c r="AO3" s="124"/>
      <c r="AP3" s="130" t="s">
        <v>26</v>
      </c>
      <c r="AQ3" s="124" t="s">
        <v>31</v>
      </c>
      <c r="AR3" s="124"/>
      <c r="AS3" s="124"/>
      <c r="AT3" s="138" t="s">
        <v>27</v>
      </c>
      <c r="AU3" s="124" t="s">
        <v>31</v>
      </c>
      <c r="AV3" s="124"/>
      <c r="AW3" s="124"/>
      <c r="AX3" s="130" t="s">
        <v>28</v>
      </c>
      <c r="AY3" s="124" t="s">
        <v>31</v>
      </c>
      <c r="AZ3" s="124"/>
      <c r="BA3" s="124"/>
      <c r="BB3" s="130" t="s">
        <v>29</v>
      </c>
      <c r="BC3" s="124" t="s">
        <v>31</v>
      </c>
      <c r="BD3" s="124"/>
      <c r="BE3" s="124"/>
      <c r="BF3" s="133" t="s">
        <v>36</v>
      </c>
      <c r="BG3" s="135" t="s">
        <v>31</v>
      </c>
      <c r="BH3" s="136"/>
      <c r="BI3" s="137"/>
    </row>
    <row r="4" spans="1:61" s="19" customFormat="1" ht="75.75" customHeight="1" thickBot="1">
      <c r="A4" s="120"/>
      <c r="B4" s="122"/>
      <c r="C4" s="15" t="s">
        <v>32</v>
      </c>
      <c r="D4" s="14" t="s">
        <v>33</v>
      </c>
      <c r="E4" s="14" t="s">
        <v>34</v>
      </c>
      <c r="F4" s="127"/>
      <c r="G4" s="16" t="s">
        <v>32</v>
      </c>
      <c r="H4" s="14" t="s">
        <v>33</v>
      </c>
      <c r="I4" s="14" t="s">
        <v>34</v>
      </c>
      <c r="J4" s="129"/>
      <c r="K4" s="15" t="s">
        <v>32</v>
      </c>
      <c r="L4" s="14" t="s">
        <v>33</v>
      </c>
      <c r="M4" s="14" t="s">
        <v>34</v>
      </c>
      <c r="N4" s="129"/>
      <c r="O4" s="15" t="s">
        <v>32</v>
      </c>
      <c r="P4" s="14" t="s">
        <v>33</v>
      </c>
      <c r="Q4" s="14" t="s">
        <v>34</v>
      </c>
      <c r="R4" s="129"/>
      <c r="S4" s="15" t="s">
        <v>32</v>
      </c>
      <c r="T4" s="14" t="s">
        <v>33</v>
      </c>
      <c r="U4" s="14" t="s">
        <v>34</v>
      </c>
      <c r="V4" s="131"/>
      <c r="W4" s="15" t="s">
        <v>32</v>
      </c>
      <c r="X4" s="14" t="s">
        <v>33</v>
      </c>
      <c r="Y4" s="14" t="s">
        <v>34</v>
      </c>
      <c r="Z4" s="131"/>
      <c r="AA4" s="15" t="s">
        <v>32</v>
      </c>
      <c r="AB4" s="14" t="s">
        <v>33</v>
      </c>
      <c r="AC4" s="14" t="s">
        <v>34</v>
      </c>
      <c r="AD4" s="131"/>
      <c r="AE4" s="15" t="s">
        <v>32</v>
      </c>
      <c r="AF4" s="14" t="s">
        <v>33</v>
      </c>
      <c r="AG4" s="14" t="s">
        <v>34</v>
      </c>
      <c r="AH4" s="131"/>
      <c r="AI4" s="15" t="s">
        <v>32</v>
      </c>
      <c r="AJ4" s="14" t="s">
        <v>33</v>
      </c>
      <c r="AK4" s="14" t="s">
        <v>34</v>
      </c>
      <c r="AL4" s="131"/>
      <c r="AM4" s="15" t="s">
        <v>32</v>
      </c>
      <c r="AN4" s="14" t="s">
        <v>33</v>
      </c>
      <c r="AO4" s="14" t="s">
        <v>34</v>
      </c>
      <c r="AP4" s="131"/>
      <c r="AQ4" s="15" t="s">
        <v>32</v>
      </c>
      <c r="AR4" s="14" t="s">
        <v>33</v>
      </c>
      <c r="AS4" s="14" t="s">
        <v>34</v>
      </c>
      <c r="AT4" s="139"/>
      <c r="AU4" s="15" t="s">
        <v>32</v>
      </c>
      <c r="AV4" s="14" t="s">
        <v>33</v>
      </c>
      <c r="AW4" s="14" t="s">
        <v>34</v>
      </c>
      <c r="AX4" s="131"/>
      <c r="AY4" s="15" t="s">
        <v>32</v>
      </c>
      <c r="AZ4" s="14" t="s">
        <v>33</v>
      </c>
      <c r="BA4" s="14" t="s">
        <v>34</v>
      </c>
      <c r="BB4" s="131"/>
      <c r="BC4" s="15" t="s">
        <v>32</v>
      </c>
      <c r="BD4" s="14" t="s">
        <v>33</v>
      </c>
      <c r="BE4" s="14" t="s">
        <v>34</v>
      </c>
      <c r="BF4" s="134"/>
      <c r="BG4" s="17" t="s">
        <v>32</v>
      </c>
      <c r="BH4" s="17" t="s">
        <v>33</v>
      </c>
      <c r="BI4" s="18" t="s">
        <v>34</v>
      </c>
    </row>
    <row r="5" spans="1:62" s="7" customFormat="1" ht="24" customHeight="1" thickBot="1">
      <c r="A5" s="20" t="s">
        <v>16</v>
      </c>
      <c r="B5" s="21">
        <f aca="true" t="shared" si="0" ref="B5:AG5">B6+B20</f>
        <v>56871</v>
      </c>
      <c r="C5" s="21">
        <f t="shared" si="0"/>
        <v>27956</v>
      </c>
      <c r="D5" s="21">
        <f t="shared" si="0"/>
        <v>12005</v>
      </c>
      <c r="E5" s="21">
        <f t="shared" si="0"/>
        <v>16910</v>
      </c>
      <c r="F5" s="21">
        <f t="shared" si="0"/>
        <v>50687.1</v>
      </c>
      <c r="G5" s="21">
        <f t="shared" si="0"/>
        <v>22873.05</v>
      </c>
      <c r="H5" s="21">
        <f t="shared" si="0"/>
        <v>9822.274</v>
      </c>
      <c r="I5" s="21">
        <f t="shared" si="0"/>
        <v>17991.776</v>
      </c>
      <c r="J5" s="21">
        <f t="shared" si="0"/>
        <v>7240.2</v>
      </c>
      <c r="K5" s="21">
        <f t="shared" si="0"/>
        <v>2541.45</v>
      </c>
      <c r="L5" s="21">
        <f t="shared" si="0"/>
        <v>1091.545</v>
      </c>
      <c r="M5" s="21">
        <f t="shared" si="0"/>
        <v>3607.205</v>
      </c>
      <c r="N5" s="21">
        <f t="shared" si="0"/>
        <v>6812.7</v>
      </c>
      <c r="O5" s="21">
        <f t="shared" si="0"/>
        <v>2541.45</v>
      </c>
      <c r="P5" s="21">
        <f t="shared" si="0"/>
        <v>1091.545</v>
      </c>
      <c r="Q5" s="21">
        <f t="shared" si="0"/>
        <v>3179.705</v>
      </c>
      <c r="R5" s="21">
        <f t="shared" si="0"/>
        <v>3525.3</v>
      </c>
      <c r="S5" s="21">
        <f t="shared" si="0"/>
        <v>2541.45</v>
      </c>
      <c r="T5" s="21">
        <f t="shared" si="0"/>
        <v>1091</v>
      </c>
      <c r="U5" s="21">
        <f t="shared" si="0"/>
        <v>-107.15</v>
      </c>
      <c r="V5" s="21">
        <f t="shared" si="0"/>
        <v>6312</v>
      </c>
      <c r="W5" s="21">
        <f t="shared" si="0"/>
        <v>2541.45</v>
      </c>
      <c r="X5" s="21">
        <f t="shared" si="0"/>
        <v>1091.364</v>
      </c>
      <c r="Y5" s="21">
        <f t="shared" si="0"/>
        <v>2679.186</v>
      </c>
      <c r="Z5" s="21">
        <f t="shared" si="0"/>
        <v>5688.5</v>
      </c>
      <c r="AA5" s="21">
        <f t="shared" si="0"/>
        <v>2541.45</v>
      </c>
      <c r="AB5" s="21">
        <f t="shared" si="0"/>
        <v>1091.364</v>
      </c>
      <c r="AC5" s="21">
        <f t="shared" si="0"/>
        <v>2055.686</v>
      </c>
      <c r="AD5" s="21">
        <f t="shared" si="0"/>
        <v>3541</v>
      </c>
      <c r="AE5" s="21">
        <f t="shared" si="0"/>
        <v>2541.45</v>
      </c>
      <c r="AF5" s="21">
        <f t="shared" si="0"/>
        <v>1091.364</v>
      </c>
      <c r="AG5" s="21">
        <f t="shared" si="0"/>
        <v>-91.814</v>
      </c>
      <c r="AH5" s="21">
        <f aca="true" t="shared" si="1" ref="AH5:BI5">AH6+AH20</f>
        <v>4887.8</v>
      </c>
      <c r="AI5" s="21">
        <f t="shared" si="1"/>
        <v>2541.45</v>
      </c>
      <c r="AJ5" s="21">
        <f t="shared" si="1"/>
        <v>1091.364</v>
      </c>
      <c r="AK5" s="21">
        <f t="shared" si="1"/>
        <v>1254.986</v>
      </c>
      <c r="AL5" s="21">
        <f t="shared" si="1"/>
        <v>5940</v>
      </c>
      <c r="AM5" s="21">
        <f t="shared" si="1"/>
        <v>2541.45</v>
      </c>
      <c r="AN5" s="21">
        <f t="shared" si="1"/>
        <v>1091.364</v>
      </c>
      <c r="AO5" s="21">
        <f t="shared" si="1"/>
        <v>2307.186</v>
      </c>
      <c r="AP5" s="21">
        <f t="shared" si="1"/>
        <v>6739.6</v>
      </c>
      <c r="AQ5" s="21">
        <f t="shared" si="1"/>
        <v>2541.45</v>
      </c>
      <c r="AR5" s="21">
        <f t="shared" si="1"/>
        <v>1091.364</v>
      </c>
      <c r="AS5" s="21">
        <f t="shared" si="1"/>
        <v>3106.786</v>
      </c>
      <c r="AT5" s="21">
        <f t="shared" si="1"/>
        <v>0</v>
      </c>
      <c r="AU5" s="21">
        <f t="shared" si="1"/>
        <v>0</v>
      </c>
      <c r="AV5" s="21">
        <f t="shared" si="1"/>
        <v>0</v>
      </c>
      <c r="AW5" s="21">
        <f t="shared" si="1"/>
        <v>0</v>
      </c>
      <c r="AX5" s="21">
        <f t="shared" si="1"/>
        <v>0</v>
      </c>
      <c r="AY5" s="21">
        <f t="shared" si="1"/>
        <v>0</v>
      </c>
      <c r="AZ5" s="21">
        <f t="shared" si="1"/>
        <v>0</v>
      </c>
      <c r="BA5" s="21">
        <f t="shared" si="1"/>
        <v>0</v>
      </c>
      <c r="BB5" s="21">
        <f t="shared" si="1"/>
        <v>0</v>
      </c>
      <c r="BC5" s="21">
        <f t="shared" si="1"/>
        <v>0</v>
      </c>
      <c r="BD5" s="21">
        <f t="shared" si="1"/>
        <v>0</v>
      </c>
      <c r="BE5" s="21">
        <f t="shared" si="1"/>
        <v>0</v>
      </c>
      <c r="BF5" s="22">
        <f t="shared" si="1"/>
        <v>6183.9</v>
      </c>
      <c r="BG5" s="23">
        <f t="shared" si="1"/>
        <v>5082.95</v>
      </c>
      <c r="BH5" s="23">
        <f t="shared" si="1"/>
        <v>2182.726</v>
      </c>
      <c r="BI5" s="22">
        <f t="shared" si="1"/>
        <v>-1081.776</v>
      </c>
      <c r="BJ5" s="24"/>
    </row>
    <row r="6" spans="1:61" s="7" customFormat="1" ht="24" customHeight="1" thickBot="1">
      <c r="A6" s="4" t="s">
        <v>1</v>
      </c>
      <c r="B6" s="21">
        <f>SUM(C6:E6)</f>
        <v>42854</v>
      </c>
      <c r="C6" s="28">
        <v>25389</v>
      </c>
      <c r="D6" s="28">
        <v>12005</v>
      </c>
      <c r="E6" s="28">
        <v>5460</v>
      </c>
      <c r="F6" s="25">
        <f>SUM(G6:I6)</f>
        <v>37456.1</v>
      </c>
      <c r="G6" s="26">
        <f>K6+O6+W6+AA6+AE6+AI6+AQ6+AU6+AY6+BC6+S6+AM6</f>
        <v>20772.81</v>
      </c>
      <c r="H6" s="26">
        <f>L6+P6+X6+AB6+AF6+AJ6+AR6+AV6+AZ6+BD6+T6+AN6</f>
        <v>9822.274</v>
      </c>
      <c r="I6" s="26">
        <f>M6+Q6+Y6+AC6+AG6+AK6+AS6+AW6+BA6+BE6+U6+AO6</f>
        <v>6861.016</v>
      </c>
      <c r="J6" s="27">
        <f>SUM(K6:M6)</f>
        <v>4822.8</v>
      </c>
      <c r="K6" s="28">
        <v>2308.09</v>
      </c>
      <c r="L6" s="28">
        <v>1091.545</v>
      </c>
      <c r="M6" s="28">
        <v>1423.165</v>
      </c>
      <c r="N6" s="29">
        <f>SUM(O6:Q6)</f>
        <v>4420.7</v>
      </c>
      <c r="O6" s="28">
        <v>2308.09</v>
      </c>
      <c r="P6" s="28">
        <v>1091.545</v>
      </c>
      <c r="Q6" s="28">
        <v>1021.065</v>
      </c>
      <c r="R6" s="30">
        <f>SUM(S6:U6)</f>
        <v>3351.1</v>
      </c>
      <c r="S6" s="31">
        <v>2308.09</v>
      </c>
      <c r="T6" s="32">
        <v>1091</v>
      </c>
      <c r="U6" s="33">
        <v>-47.99</v>
      </c>
      <c r="V6" s="34">
        <f>SUM(W6:Y6)</f>
        <v>4827.7</v>
      </c>
      <c r="W6" s="35">
        <v>2308.09</v>
      </c>
      <c r="X6" s="36">
        <v>1091.364</v>
      </c>
      <c r="Y6" s="37">
        <v>1428.246</v>
      </c>
      <c r="Z6" s="38">
        <f>SUM(AA6:AC6)</f>
        <v>4183.1</v>
      </c>
      <c r="AA6" s="39">
        <v>2308.09</v>
      </c>
      <c r="AB6" s="40">
        <v>1091.364</v>
      </c>
      <c r="AC6" s="41">
        <v>783.646</v>
      </c>
      <c r="AD6" s="38">
        <f>SUM(AE6:AG6)</f>
        <v>2507.4</v>
      </c>
      <c r="AE6" s="39">
        <v>2308.09</v>
      </c>
      <c r="AF6" s="40">
        <v>1091.364</v>
      </c>
      <c r="AG6" s="41">
        <v>-892.054</v>
      </c>
      <c r="AH6" s="34">
        <f>SUM(AI6:AK6)</f>
        <v>3708.8</v>
      </c>
      <c r="AI6" s="35">
        <v>2308.09</v>
      </c>
      <c r="AJ6" s="36">
        <v>1091.364</v>
      </c>
      <c r="AK6" s="37">
        <v>309.346</v>
      </c>
      <c r="AL6" s="38">
        <f>SUM(AM6:AO6)</f>
        <v>4576.2</v>
      </c>
      <c r="AM6" s="39">
        <v>2308.09</v>
      </c>
      <c r="AN6" s="40">
        <v>1091.364</v>
      </c>
      <c r="AO6" s="41">
        <v>1176.746</v>
      </c>
      <c r="AP6" s="42">
        <v>5058.3</v>
      </c>
      <c r="AQ6" s="39">
        <v>2308.09</v>
      </c>
      <c r="AR6" s="40">
        <v>1091.364</v>
      </c>
      <c r="AS6" s="41">
        <f>AP6-AQ6-AR6</f>
        <v>1658.846</v>
      </c>
      <c r="AT6" s="42">
        <f>SUM(AU6:AW6)</f>
        <v>0</v>
      </c>
      <c r="AU6" s="35"/>
      <c r="AV6" s="36"/>
      <c r="AW6" s="37"/>
      <c r="AX6" s="42">
        <f>SUM(AY6:BA6)</f>
        <v>0</v>
      </c>
      <c r="AY6" s="43"/>
      <c r="AZ6" s="37"/>
      <c r="BA6" s="37"/>
      <c r="BB6" s="42">
        <f>SUM(BC6:BE6)</f>
        <v>0</v>
      </c>
      <c r="BC6" s="44"/>
      <c r="BD6" s="45"/>
      <c r="BE6" s="46"/>
      <c r="BF6" s="47">
        <f>B6-F6</f>
        <v>5397.9</v>
      </c>
      <c r="BG6" s="48">
        <f>C6-G6</f>
        <v>4616.19</v>
      </c>
      <c r="BH6" s="49">
        <f>D6-H6</f>
        <v>2182.726</v>
      </c>
      <c r="BI6" s="50">
        <f>E6-I6</f>
        <v>-1401.016</v>
      </c>
    </row>
    <row r="7" spans="1:61" ht="27.75" customHeight="1">
      <c r="A7" s="1" t="s">
        <v>2</v>
      </c>
      <c r="B7" s="112">
        <f>SUM(C7:E7)</f>
        <v>557</v>
      </c>
      <c r="C7" s="57">
        <v>102</v>
      </c>
      <c r="D7" s="57"/>
      <c r="E7" s="57">
        <v>455</v>
      </c>
      <c r="F7" s="51">
        <f aca="true" t="shared" si="2" ref="F7:F19">SUM(G7:I7)</f>
        <v>543.1</v>
      </c>
      <c r="G7" s="52">
        <f aca="true" t="shared" si="3" ref="G7:G19">K7+O7+W7+AA7+AE7+AI7+AQ7+AU7+AY7+BC7+S7+AM7</f>
        <v>83.43</v>
      </c>
      <c r="H7" s="53"/>
      <c r="I7" s="54">
        <f aca="true" t="shared" si="4" ref="I7:I19">M7+Q7+Y7+AC7+AG7+AK7+AS7+AW7+BA7+BE7+U7+AO7</f>
        <v>459.67</v>
      </c>
      <c r="J7" s="55">
        <v>87.2</v>
      </c>
      <c r="K7" s="56">
        <v>9.27</v>
      </c>
      <c r="L7" s="57"/>
      <c r="M7" s="58">
        <f>J7-K7</f>
        <v>77.93</v>
      </c>
      <c r="N7" s="59">
        <v>89.6</v>
      </c>
      <c r="O7" s="56">
        <v>9.27</v>
      </c>
      <c r="P7" s="57"/>
      <c r="Q7" s="58">
        <f>N7-O7</f>
        <v>80.33</v>
      </c>
      <c r="R7" s="59">
        <v>0</v>
      </c>
      <c r="S7" s="56">
        <v>9.27</v>
      </c>
      <c r="T7" s="60"/>
      <c r="U7" s="61">
        <f>R7-S7</f>
        <v>-9.27</v>
      </c>
      <c r="V7" s="62">
        <v>46</v>
      </c>
      <c r="W7" s="56">
        <v>9.27</v>
      </c>
      <c r="X7" s="63"/>
      <c r="Y7" s="64">
        <f>V7-W7</f>
        <v>36.73</v>
      </c>
      <c r="Z7" s="62">
        <v>63.3</v>
      </c>
      <c r="AA7" s="56">
        <v>9.27</v>
      </c>
      <c r="AB7" s="63"/>
      <c r="AC7" s="64">
        <f>Z7-AA7</f>
        <v>54.03</v>
      </c>
      <c r="AD7" s="62">
        <v>77.9</v>
      </c>
      <c r="AE7" s="56">
        <v>9.27</v>
      </c>
      <c r="AF7" s="63"/>
      <c r="AG7" s="64">
        <f>AD7-AE7</f>
        <v>68.63</v>
      </c>
      <c r="AH7" s="62">
        <v>16.9</v>
      </c>
      <c r="AI7" s="56">
        <v>9.27</v>
      </c>
      <c r="AJ7" s="63"/>
      <c r="AK7" s="64">
        <f>AH7-AI7</f>
        <v>7.63</v>
      </c>
      <c r="AL7" s="62">
        <v>49.8</v>
      </c>
      <c r="AM7" s="56">
        <v>9.27</v>
      </c>
      <c r="AN7" s="63"/>
      <c r="AO7" s="64">
        <f>AL7-AM7</f>
        <v>40.53</v>
      </c>
      <c r="AP7" s="62">
        <v>112.4</v>
      </c>
      <c r="AQ7" s="56">
        <v>9.27</v>
      </c>
      <c r="AR7" s="63"/>
      <c r="AS7" s="64">
        <f>AP7-AQ7</f>
        <v>103.13</v>
      </c>
      <c r="AT7" s="62"/>
      <c r="AU7" s="56"/>
      <c r="AV7" s="65"/>
      <c r="AW7" s="64">
        <f>AT7-AU7</f>
        <v>0</v>
      </c>
      <c r="AX7" s="62"/>
      <c r="AY7" s="56"/>
      <c r="AZ7" s="64"/>
      <c r="BA7" s="64">
        <f>AX7-AY7</f>
        <v>0</v>
      </c>
      <c r="BB7" s="62"/>
      <c r="BC7" s="56"/>
      <c r="BD7" s="66"/>
      <c r="BE7" s="67">
        <f>BB7-BC7</f>
        <v>0</v>
      </c>
      <c r="BF7" s="68">
        <f aca="true" t="shared" si="5" ref="BF7:BF19">B7-F7</f>
        <v>13.9</v>
      </c>
      <c r="BG7" s="69">
        <f aca="true" t="shared" si="6" ref="BG7:BG19">C7-G7</f>
        <v>18.57</v>
      </c>
      <c r="BH7" s="70"/>
      <c r="BI7" s="71">
        <f aca="true" t="shared" si="7" ref="BI7:BI19">E7-I7</f>
        <v>-4.67</v>
      </c>
    </row>
    <row r="8" spans="1:61" ht="21.75" customHeight="1">
      <c r="A8" s="2" t="s">
        <v>3</v>
      </c>
      <c r="B8" s="112">
        <f aca="true" t="shared" si="8" ref="B8:B19">SUM(C8:E8)</f>
        <v>731</v>
      </c>
      <c r="C8" s="57">
        <v>96</v>
      </c>
      <c r="D8" s="57"/>
      <c r="E8" s="57">
        <v>635</v>
      </c>
      <c r="F8" s="72">
        <f t="shared" si="2"/>
        <v>718.2</v>
      </c>
      <c r="G8" s="73">
        <f t="shared" si="3"/>
        <v>78.57</v>
      </c>
      <c r="H8" s="74"/>
      <c r="I8" s="75">
        <f t="shared" si="4"/>
        <v>639.63</v>
      </c>
      <c r="J8" s="76">
        <v>124.6</v>
      </c>
      <c r="K8" s="77">
        <v>8.73</v>
      </c>
      <c r="L8" s="57"/>
      <c r="M8" s="58">
        <f aca="true" t="shared" si="9" ref="M8:M19">J8-K8</f>
        <v>115.87</v>
      </c>
      <c r="N8" s="78">
        <v>116.5</v>
      </c>
      <c r="O8" s="77">
        <v>8.73</v>
      </c>
      <c r="P8" s="57"/>
      <c r="Q8" s="58">
        <f aca="true" t="shared" si="10" ref="Q8:Q19">N8-O8</f>
        <v>107.77</v>
      </c>
      <c r="R8" s="78">
        <v>0</v>
      </c>
      <c r="S8" s="77">
        <v>8.73</v>
      </c>
      <c r="T8" s="79"/>
      <c r="U8" s="61">
        <f aca="true" t="shared" si="11" ref="U8:U19">R8-S8</f>
        <v>-8.73</v>
      </c>
      <c r="V8" s="80">
        <v>68.6</v>
      </c>
      <c r="W8" s="77">
        <v>8.73</v>
      </c>
      <c r="X8" s="81"/>
      <c r="Y8" s="64">
        <f aca="true" t="shared" si="12" ref="Y8:Y19">V8-W8</f>
        <v>59.87</v>
      </c>
      <c r="Z8" s="80">
        <v>86</v>
      </c>
      <c r="AA8" s="77">
        <v>8.73</v>
      </c>
      <c r="AB8" s="81"/>
      <c r="AC8" s="64">
        <f aca="true" t="shared" si="13" ref="AC8:AC19">Z8-AA8</f>
        <v>77.27</v>
      </c>
      <c r="AD8" s="80">
        <v>83.4</v>
      </c>
      <c r="AE8" s="77">
        <v>8.73</v>
      </c>
      <c r="AF8" s="81"/>
      <c r="AG8" s="64">
        <f aca="true" t="shared" si="14" ref="AG8:AG19">AD8-AE8</f>
        <v>74.67</v>
      </c>
      <c r="AH8" s="80">
        <v>24.9</v>
      </c>
      <c r="AI8" s="77">
        <v>8.73</v>
      </c>
      <c r="AJ8" s="81"/>
      <c r="AK8" s="64">
        <f aca="true" t="shared" si="15" ref="AK8:AK19">AH8-AI8</f>
        <v>16.17</v>
      </c>
      <c r="AL8" s="80">
        <v>66.7</v>
      </c>
      <c r="AM8" s="77">
        <v>8.73</v>
      </c>
      <c r="AN8" s="81"/>
      <c r="AO8" s="64">
        <f aca="true" t="shared" si="16" ref="AO8:AO19">AL8-AM8</f>
        <v>57.97</v>
      </c>
      <c r="AP8" s="80">
        <v>147.5</v>
      </c>
      <c r="AQ8" s="77">
        <v>8.73</v>
      </c>
      <c r="AR8" s="81"/>
      <c r="AS8" s="64">
        <f aca="true" t="shared" si="17" ref="AS8:AS19">AP8-AQ8</f>
        <v>138.77</v>
      </c>
      <c r="AT8" s="80"/>
      <c r="AU8" s="77"/>
      <c r="AV8" s="82"/>
      <c r="AW8" s="64">
        <f aca="true" t="shared" si="18" ref="AW8:AW19">AT8-AU8</f>
        <v>0</v>
      </c>
      <c r="AX8" s="80"/>
      <c r="AY8" s="77"/>
      <c r="AZ8" s="83"/>
      <c r="BA8" s="64">
        <f aca="true" t="shared" si="19" ref="BA8:BA19">AX8-AY8</f>
        <v>0</v>
      </c>
      <c r="BB8" s="80"/>
      <c r="BC8" s="77"/>
      <c r="BD8" s="84"/>
      <c r="BE8" s="67">
        <f aca="true" t="shared" si="20" ref="BE8:BE19">BB8-BC8</f>
        <v>0</v>
      </c>
      <c r="BF8" s="85">
        <f t="shared" si="5"/>
        <v>12.8</v>
      </c>
      <c r="BG8" s="86">
        <f t="shared" si="6"/>
        <v>17.43</v>
      </c>
      <c r="BH8" s="87"/>
      <c r="BI8" s="88">
        <f t="shared" si="7"/>
        <v>-4.63</v>
      </c>
    </row>
    <row r="9" spans="1:61" ht="21.75" customHeight="1">
      <c r="A9" s="2" t="s">
        <v>4</v>
      </c>
      <c r="B9" s="112">
        <f t="shared" si="8"/>
        <v>882</v>
      </c>
      <c r="C9" s="57">
        <v>248</v>
      </c>
      <c r="D9" s="57"/>
      <c r="E9" s="57">
        <v>634</v>
      </c>
      <c r="F9" s="72">
        <f t="shared" si="2"/>
        <v>749.2</v>
      </c>
      <c r="G9" s="73">
        <f t="shared" si="3"/>
        <v>202.95</v>
      </c>
      <c r="H9" s="74"/>
      <c r="I9" s="75">
        <f t="shared" si="4"/>
        <v>546.25</v>
      </c>
      <c r="J9" s="76">
        <v>165.7</v>
      </c>
      <c r="K9" s="77">
        <v>22.55</v>
      </c>
      <c r="L9" s="57"/>
      <c r="M9" s="58">
        <f t="shared" si="9"/>
        <v>143.15</v>
      </c>
      <c r="N9" s="78">
        <v>167.3</v>
      </c>
      <c r="O9" s="77">
        <v>22.55</v>
      </c>
      <c r="P9" s="57"/>
      <c r="Q9" s="58">
        <f t="shared" si="10"/>
        <v>144.75</v>
      </c>
      <c r="R9" s="78">
        <v>0</v>
      </c>
      <c r="S9" s="77">
        <v>22.55</v>
      </c>
      <c r="T9" s="79"/>
      <c r="U9" s="61">
        <f t="shared" si="11"/>
        <v>-22.55</v>
      </c>
      <c r="V9" s="80">
        <v>95.8</v>
      </c>
      <c r="W9" s="77">
        <v>22.55</v>
      </c>
      <c r="X9" s="81"/>
      <c r="Y9" s="64">
        <f t="shared" si="12"/>
        <v>73.25</v>
      </c>
      <c r="Z9" s="80">
        <v>96.9</v>
      </c>
      <c r="AA9" s="77">
        <v>22.55</v>
      </c>
      <c r="AB9" s="81"/>
      <c r="AC9" s="64">
        <f t="shared" si="13"/>
        <v>74.35</v>
      </c>
      <c r="AD9" s="80">
        <v>0</v>
      </c>
      <c r="AE9" s="77">
        <v>22.55</v>
      </c>
      <c r="AF9" s="81"/>
      <c r="AG9" s="64">
        <f t="shared" si="14"/>
        <v>-22.55</v>
      </c>
      <c r="AH9" s="80">
        <v>98.6</v>
      </c>
      <c r="AI9" s="77">
        <v>22.55</v>
      </c>
      <c r="AJ9" s="81"/>
      <c r="AK9" s="64">
        <f t="shared" si="15"/>
        <v>76.05</v>
      </c>
      <c r="AL9" s="80">
        <v>89.6</v>
      </c>
      <c r="AM9" s="77">
        <v>22.55</v>
      </c>
      <c r="AN9" s="81"/>
      <c r="AO9" s="64">
        <f t="shared" si="16"/>
        <v>67.05</v>
      </c>
      <c r="AP9" s="80">
        <v>35.3</v>
      </c>
      <c r="AQ9" s="77">
        <v>22.55</v>
      </c>
      <c r="AR9" s="81"/>
      <c r="AS9" s="64">
        <f t="shared" si="17"/>
        <v>12.75</v>
      </c>
      <c r="AT9" s="80"/>
      <c r="AU9" s="77"/>
      <c r="AV9" s="82"/>
      <c r="AW9" s="64">
        <f t="shared" si="18"/>
        <v>0</v>
      </c>
      <c r="AX9" s="80"/>
      <c r="AY9" s="77"/>
      <c r="AZ9" s="83"/>
      <c r="BA9" s="64">
        <f t="shared" si="19"/>
        <v>0</v>
      </c>
      <c r="BB9" s="80"/>
      <c r="BC9" s="77"/>
      <c r="BD9" s="84"/>
      <c r="BE9" s="67">
        <f t="shared" si="20"/>
        <v>0</v>
      </c>
      <c r="BF9" s="85">
        <f t="shared" si="5"/>
        <v>132.8</v>
      </c>
      <c r="BG9" s="86">
        <f t="shared" si="6"/>
        <v>45.05</v>
      </c>
      <c r="BH9" s="87"/>
      <c r="BI9" s="88">
        <f t="shared" si="7"/>
        <v>87.75</v>
      </c>
    </row>
    <row r="10" spans="1:61" ht="21.75" customHeight="1">
      <c r="A10" s="2" t="s">
        <v>5</v>
      </c>
      <c r="B10" s="112">
        <f t="shared" si="8"/>
        <v>2596</v>
      </c>
      <c r="C10" s="57">
        <v>85</v>
      </c>
      <c r="D10" s="57"/>
      <c r="E10" s="57">
        <v>2511</v>
      </c>
      <c r="F10" s="72">
        <f t="shared" si="2"/>
        <v>2596</v>
      </c>
      <c r="G10" s="73">
        <f t="shared" si="3"/>
        <v>69.57</v>
      </c>
      <c r="H10" s="74"/>
      <c r="I10" s="75">
        <f t="shared" si="4"/>
        <v>2526.43</v>
      </c>
      <c r="J10" s="76">
        <v>381</v>
      </c>
      <c r="K10" s="77">
        <v>7.73</v>
      </c>
      <c r="L10" s="57"/>
      <c r="M10" s="58">
        <f t="shared" si="9"/>
        <v>373.27</v>
      </c>
      <c r="N10" s="78">
        <v>372.4</v>
      </c>
      <c r="O10" s="77">
        <v>7.73</v>
      </c>
      <c r="P10" s="57"/>
      <c r="Q10" s="58">
        <f t="shared" si="10"/>
        <v>364.67</v>
      </c>
      <c r="R10" s="78">
        <v>163.5</v>
      </c>
      <c r="S10" s="77">
        <v>7.73</v>
      </c>
      <c r="T10" s="79"/>
      <c r="U10" s="61">
        <f t="shared" si="11"/>
        <v>155.77</v>
      </c>
      <c r="V10" s="80">
        <v>306.8</v>
      </c>
      <c r="W10" s="77">
        <v>7.73</v>
      </c>
      <c r="X10" s="81"/>
      <c r="Y10" s="64">
        <f t="shared" si="12"/>
        <v>299.07</v>
      </c>
      <c r="Z10" s="80">
        <v>306.8</v>
      </c>
      <c r="AA10" s="77">
        <v>7.73</v>
      </c>
      <c r="AB10" s="81"/>
      <c r="AC10" s="64">
        <f t="shared" si="13"/>
        <v>299.07</v>
      </c>
      <c r="AD10" s="80">
        <v>189.1</v>
      </c>
      <c r="AE10" s="77">
        <v>7.73</v>
      </c>
      <c r="AF10" s="81"/>
      <c r="AG10" s="64">
        <f t="shared" si="14"/>
        <v>181.37</v>
      </c>
      <c r="AH10" s="80">
        <v>299.7</v>
      </c>
      <c r="AI10" s="77">
        <v>7.73</v>
      </c>
      <c r="AJ10" s="81"/>
      <c r="AK10" s="64">
        <f t="shared" si="15"/>
        <v>291.97</v>
      </c>
      <c r="AL10" s="80">
        <v>312.4</v>
      </c>
      <c r="AM10" s="77">
        <v>7.73</v>
      </c>
      <c r="AN10" s="81"/>
      <c r="AO10" s="64">
        <f t="shared" si="16"/>
        <v>304.67</v>
      </c>
      <c r="AP10" s="80">
        <v>264.3</v>
      </c>
      <c r="AQ10" s="77">
        <v>7.73</v>
      </c>
      <c r="AR10" s="81"/>
      <c r="AS10" s="64">
        <f t="shared" si="17"/>
        <v>256.57</v>
      </c>
      <c r="AT10" s="80"/>
      <c r="AU10" s="77"/>
      <c r="AV10" s="82"/>
      <c r="AW10" s="64">
        <f t="shared" si="18"/>
        <v>0</v>
      </c>
      <c r="AX10" s="80"/>
      <c r="AY10" s="77"/>
      <c r="AZ10" s="83"/>
      <c r="BA10" s="64">
        <f t="shared" si="19"/>
        <v>0</v>
      </c>
      <c r="BB10" s="80"/>
      <c r="BC10" s="77"/>
      <c r="BD10" s="84"/>
      <c r="BE10" s="67">
        <f t="shared" si="20"/>
        <v>0</v>
      </c>
      <c r="BF10" s="85">
        <f t="shared" si="5"/>
        <v>0</v>
      </c>
      <c r="BG10" s="86">
        <f t="shared" si="6"/>
        <v>15.43</v>
      </c>
      <c r="BH10" s="87"/>
      <c r="BI10" s="88">
        <f t="shared" si="7"/>
        <v>-15.43</v>
      </c>
    </row>
    <row r="11" spans="1:61" ht="21.75" customHeight="1">
      <c r="A11" s="2" t="s">
        <v>6</v>
      </c>
      <c r="B11" s="112">
        <f t="shared" si="8"/>
        <v>599</v>
      </c>
      <c r="C11" s="57">
        <v>105</v>
      </c>
      <c r="D11" s="57"/>
      <c r="E11" s="57">
        <v>494</v>
      </c>
      <c r="F11" s="72">
        <f t="shared" si="2"/>
        <v>575.7</v>
      </c>
      <c r="G11" s="73">
        <f t="shared" si="3"/>
        <v>85.95</v>
      </c>
      <c r="H11" s="74"/>
      <c r="I11" s="75">
        <f t="shared" si="4"/>
        <v>489.75</v>
      </c>
      <c r="J11" s="76">
        <v>138.3</v>
      </c>
      <c r="K11" s="77">
        <v>9.55</v>
      </c>
      <c r="L11" s="57"/>
      <c r="M11" s="58">
        <f t="shared" si="9"/>
        <v>128.75</v>
      </c>
      <c r="N11" s="78">
        <v>189.8</v>
      </c>
      <c r="O11" s="77">
        <v>9.55</v>
      </c>
      <c r="P11" s="57"/>
      <c r="Q11" s="58">
        <f t="shared" si="10"/>
        <v>180.25</v>
      </c>
      <c r="R11" s="78">
        <v>0</v>
      </c>
      <c r="S11" s="77">
        <v>9.55</v>
      </c>
      <c r="T11" s="79"/>
      <c r="U11" s="61">
        <f t="shared" si="11"/>
        <v>-9.55</v>
      </c>
      <c r="V11" s="80">
        <v>66.4</v>
      </c>
      <c r="W11" s="77">
        <v>9.55</v>
      </c>
      <c r="X11" s="81"/>
      <c r="Y11" s="64">
        <f t="shared" si="12"/>
        <v>56.85</v>
      </c>
      <c r="Z11" s="80">
        <v>65.4</v>
      </c>
      <c r="AA11" s="77">
        <v>9.55</v>
      </c>
      <c r="AB11" s="81"/>
      <c r="AC11" s="64">
        <f t="shared" si="13"/>
        <v>55.85</v>
      </c>
      <c r="AD11" s="80">
        <v>0</v>
      </c>
      <c r="AE11" s="77">
        <v>9.55</v>
      </c>
      <c r="AF11" s="81"/>
      <c r="AG11" s="64">
        <f t="shared" si="14"/>
        <v>-9.55</v>
      </c>
      <c r="AH11" s="80">
        <v>54.2</v>
      </c>
      <c r="AI11" s="77">
        <v>9.55</v>
      </c>
      <c r="AJ11" s="81"/>
      <c r="AK11" s="64">
        <f t="shared" si="15"/>
        <v>44.65</v>
      </c>
      <c r="AL11" s="80">
        <v>61.6</v>
      </c>
      <c r="AM11" s="77">
        <v>9.55</v>
      </c>
      <c r="AN11" s="81"/>
      <c r="AO11" s="64">
        <f t="shared" si="16"/>
        <v>52.05</v>
      </c>
      <c r="AP11" s="80">
        <v>0</v>
      </c>
      <c r="AQ11" s="77">
        <v>9.55</v>
      </c>
      <c r="AR11" s="81"/>
      <c r="AS11" s="64">
        <f t="shared" si="17"/>
        <v>-9.55</v>
      </c>
      <c r="AT11" s="80"/>
      <c r="AU11" s="77"/>
      <c r="AV11" s="82"/>
      <c r="AW11" s="64">
        <f t="shared" si="18"/>
        <v>0</v>
      </c>
      <c r="AX11" s="80"/>
      <c r="AY11" s="77"/>
      <c r="AZ11" s="83"/>
      <c r="BA11" s="64">
        <f t="shared" si="19"/>
        <v>0</v>
      </c>
      <c r="BB11" s="80"/>
      <c r="BC11" s="77"/>
      <c r="BD11" s="84"/>
      <c r="BE11" s="67">
        <f t="shared" si="20"/>
        <v>0</v>
      </c>
      <c r="BF11" s="85">
        <f t="shared" si="5"/>
        <v>23.3</v>
      </c>
      <c r="BG11" s="86">
        <f t="shared" si="6"/>
        <v>19.05</v>
      </c>
      <c r="BH11" s="87"/>
      <c r="BI11" s="88">
        <f t="shared" si="7"/>
        <v>4.25</v>
      </c>
    </row>
    <row r="12" spans="1:61" ht="21.75" customHeight="1">
      <c r="A12" s="2" t="s">
        <v>7</v>
      </c>
      <c r="B12" s="112">
        <f t="shared" si="8"/>
        <v>793</v>
      </c>
      <c r="C12" s="57">
        <v>212</v>
      </c>
      <c r="D12" s="57"/>
      <c r="E12" s="57">
        <v>581</v>
      </c>
      <c r="F12" s="72">
        <f t="shared" si="2"/>
        <v>754.8</v>
      </c>
      <c r="G12" s="73">
        <f t="shared" si="3"/>
        <v>173.43</v>
      </c>
      <c r="H12" s="74"/>
      <c r="I12" s="75">
        <f t="shared" si="4"/>
        <v>581.37</v>
      </c>
      <c r="J12" s="76">
        <v>180.2</v>
      </c>
      <c r="K12" s="77">
        <v>19.27</v>
      </c>
      <c r="L12" s="57"/>
      <c r="M12" s="58">
        <f t="shared" si="9"/>
        <v>160.93</v>
      </c>
      <c r="N12" s="78">
        <v>181</v>
      </c>
      <c r="O12" s="77">
        <v>19.27</v>
      </c>
      <c r="P12" s="57"/>
      <c r="Q12" s="58">
        <f t="shared" si="10"/>
        <v>161.73</v>
      </c>
      <c r="R12" s="78">
        <v>0</v>
      </c>
      <c r="S12" s="77">
        <v>19.27</v>
      </c>
      <c r="T12" s="79"/>
      <c r="U12" s="61">
        <f t="shared" si="11"/>
        <v>-19.27</v>
      </c>
      <c r="V12" s="80">
        <v>88.1</v>
      </c>
      <c r="W12" s="77">
        <v>19.27</v>
      </c>
      <c r="X12" s="81"/>
      <c r="Y12" s="64">
        <f t="shared" si="12"/>
        <v>68.83</v>
      </c>
      <c r="Z12" s="80">
        <v>88.8</v>
      </c>
      <c r="AA12" s="77">
        <v>19.27</v>
      </c>
      <c r="AB12" s="81"/>
      <c r="AC12" s="64">
        <f t="shared" si="13"/>
        <v>69.53</v>
      </c>
      <c r="AD12" s="80">
        <v>0</v>
      </c>
      <c r="AE12" s="77">
        <v>19.27</v>
      </c>
      <c r="AF12" s="81"/>
      <c r="AG12" s="64">
        <f t="shared" si="14"/>
        <v>-19.27</v>
      </c>
      <c r="AH12" s="80">
        <v>87.7</v>
      </c>
      <c r="AI12" s="77">
        <v>19.27</v>
      </c>
      <c r="AJ12" s="81"/>
      <c r="AK12" s="64">
        <f t="shared" si="15"/>
        <v>68.43</v>
      </c>
      <c r="AL12" s="80">
        <v>88.9</v>
      </c>
      <c r="AM12" s="77">
        <v>19.27</v>
      </c>
      <c r="AN12" s="81"/>
      <c r="AO12" s="64">
        <f t="shared" si="16"/>
        <v>69.63</v>
      </c>
      <c r="AP12" s="80">
        <v>40.1</v>
      </c>
      <c r="AQ12" s="77">
        <v>19.27</v>
      </c>
      <c r="AR12" s="81"/>
      <c r="AS12" s="64">
        <f t="shared" si="17"/>
        <v>20.83</v>
      </c>
      <c r="AT12" s="80"/>
      <c r="AU12" s="77"/>
      <c r="AV12" s="82"/>
      <c r="AW12" s="64">
        <f t="shared" si="18"/>
        <v>0</v>
      </c>
      <c r="AX12" s="80"/>
      <c r="AY12" s="77"/>
      <c r="AZ12" s="83"/>
      <c r="BA12" s="64">
        <f t="shared" si="19"/>
        <v>0</v>
      </c>
      <c r="BB12" s="80"/>
      <c r="BC12" s="77"/>
      <c r="BD12" s="84"/>
      <c r="BE12" s="67">
        <f t="shared" si="20"/>
        <v>0</v>
      </c>
      <c r="BF12" s="85">
        <f t="shared" si="5"/>
        <v>38.2</v>
      </c>
      <c r="BG12" s="86">
        <f t="shared" si="6"/>
        <v>38.57</v>
      </c>
      <c r="BH12" s="87"/>
      <c r="BI12" s="88">
        <f t="shared" si="7"/>
        <v>-0.37</v>
      </c>
    </row>
    <row r="13" spans="1:61" ht="21.75" customHeight="1">
      <c r="A13" s="2" t="s">
        <v>8</v>
      </c>
      <c r="B13" s="112">
        <f t="shared" si="8"/>
        <v>1493</v>
      </c>
      <c r="C13" s="57">
        <v>315</v>
      </c>
      <c r="D13" s="57"/>
      <c r="E13" s="57">
        <v>1178</v>
      </c>
      <c r="F13" s="72">
        <f t="shared" si="2"/>
        <v>1472.7</v>
      </c>
      <c r="G13" s="73">
        <f t="shared" si="3"/>
        <v>257.76</v>
      </c>
      <c r="H13" s="74"/>
      <c r="I13" s="75">
        <f t="shared" si="4"/>
        <v>1214.94</v>
      </c>
      <c r="J13" s="76">
        <v>289.7</v>
      </c>
      <c r="K13" s="77">
        <v>28.64</v>
      </c>
      <c r="L13" s="57"/>
      <c r="M13" s="58">
        <f t="shared" si="9"/>
        <v>261.06</v>
      </c>
      <c r="N13" s="78">
        <v>282.5</v>
      </c>
      <c r="O13" s="77">
        <v>28.64</v>
      </c>
      <c r="P13" s="57"/>
      <c r="Q13" s="58">
        <f t="shared" si="10"/>
        <v>253.86</v>
      </c>
      <c r="R13" s="78">
        <v>0</v>
      </c>
      <c r="S13" s="77">
        <v>28.64</v>
      </c>
      <c r="T13" s="79"/>
      <c r="U13" s="61">
        <f t="shared" si="11"/>
        <v>-28.64</v>
      </c>
      <c r="V13" s="80">
        <v>163.6</v>
      </c>
      <c r="W13" s="77">
        <v>28.64</v>
      </c>
      <c r="X13" s="81"/>
      <c r="Y13" s="64">
        <f t="shared" si="12"/>
        <v>134.96</v>
      </c>
      <c r="Z13" s="80">
        <v>173.8</v>
      </c>
      <c r="AA13" s="77">
        <v>28.64</v>
      </c>
      <c r="AB13" s="81"/>
      <c r="AC13" s="64">
        <f t="shared" si="13"/>
        <v>145.16</v>
      </c>
      <c r="AD13" s="80">
        <v>81.7</v>
      </c>
      <c r="AE13" s="77">
        <v>28.64</v>
      </c>
      <c r="AF13" s="81"/>
      <c r="AG13" s="64">
        <f t="shared" si="14"/>
        <v>53.06</v>
      </c>
      <c r="AH13" s="80">
        <v>152.3</v>
      </c>
      <c r="AI13" s="77">
        <v>28.64</v>
      </c>
      <c r="AJ13" s="81"/>
      <c r="AK13" s="64">
        <f t="shared" si="15"/>
        <v>123.66</v>
      </c>
      <c r="AL13" s="80">
        <v>127.5</v>
      </c>
      <c r="AM13" s="77">
        <v>28.64</v>
      </c>
      <c r="AN13" s="81"/>
      <c r="AO13" s="64">
        <f t="shared" si="16"/>
        <v>98.86</v>
      </c>
      <c r="AP13" s="80">
        <v>201.6</v>
      </c>
      <c r="AQ13" s="77">
        <v>28.64</v>
      </c>
      <c r="AR13" s="81"/>
      <c r="AS13" s="64">
        <f t="shared" si="17"/>
        <v>172.96</v>
      </c>
      <c r="AT13" s="80"/>
      <c r="AU13" s="77"/>
      <c r="AV13" s="82"/>
      <c r="AW13" s="64">
        <f t="shared" si="18"/>
        <v>0</v>
      </c>
      <c r="AX13" s="80"/>
      <c r="AY13" s="77"/>
      <c r="AZ13" s="83"/>
      <c r="BA13" s="64">
        <f t="shared" si="19"/>
        <v>0</v>
      </c>
      <c r="BB13" s="80"/>
      <c r="BC13" s="77"/>
      <c r="BD13" s="84"/>
      <c r="BE13" s="67">
        <f t="shared" si="20"/>
        <v>0</v>
      </c>
      <c r="BF13" s="85">
        <f t="shared" si="5"/>
        <v>20.3</v>
      </c>
      <c r="BG13" s="86">
        <f t="shared" si="6"/>
        <v>57.24</v>
      </c>
      <c r="BH13" s="87"/>
      <c r="BI13" s="88">
        <f t="shared" si="7"/>
        <v>-36.94</v>
      </c>
    </row>
    <row r="14" spans="1:61" ht="21.75" customHeight="1">
      <c r="A14" s="2" t="s">
        <v>9</v>
      </c>
      <c r="B14" s="112">
        <f t="shared" si="8"/>
        <v>1105</v>
      </c>
      <c r="C14" s="57">
        <v>91</v>
      </c>
      <c r="D14" s="57"/>
      <c r="E14" s="57">
        <v>1014</v>
      </c>
      <c r="F14" s="72">
        <f t="shared" si="2"/>
        <v>973.4</v>
      </c>
      <c r="G14" s="73">
        <f t="shared" si="3"/>
        <v>74.43</v>
      </c>
      <c r="H14" s="74"/>
      <c r="I14" s="75">
        <f t="shared" si="4"/>
        <v>898.97</v>
      </c>
      <c r="J14" s="76">
        <v>197.5</v>
      </c>
      <c r="K14" s="77">
        <v>8.27</v>
      </c>
      <c r="L14" s="57"/>
      <c r="M14" s="58">
        <f t="shared" si="9"/>
        <v>189.23</v>
      </c>
      <c r="N14" s="78">
        <v>189.2</v>
      </c>
      <c r="O14" s="77">
        <v>8.27</v>
      </c>
      <c r="P14" s="57"/>
      <c r="Q14" s="58">
        <f t="shared" si="10"/>
        <v>180.93</v>
      </c>
      <c r="R14" s="78">
        <v>0</v>
      </c>
      <c r="S14" s="77">
        <v>8.27</v>
      </c>
      <c r="T14" s="79"/>
      <c r="U14" s="61">
        <f t="shared" si="11"/>
        <v>-8.27</v>
      </c>
      <c r="V14" s="80">
        <v>110.2</v>
      </c>
      <c r="W14" s="77">
        <v>8.27</v>
      </c>
      <c r="X14" s="81"/>
      <c r="Y14" s="64">
        <f t="shared" si="12"/>
        <v>101.93</v>
      </c>
      <c r="Z14" s="80">
        <v>89.7</v>
      </c>
      <c r="AA14" s="77">
        <v>8.27</v>
      </c>
      <c r="AB14" s="81"/>
      <c r="AC14" s="64">
        <f t="shared" si="13"/>
        <v>81.43</v>
      </c>
      <c r="AD14" s="80">
        <v>40.1</v>
      </c>
      <c r="AE14" s="77">
        <v>8.27</v>
      </c>
      <c r="AF14" s="81"/>
      <c r="AG14" s="64">
        <f t="shared" si="14"/>
        <v>31.83</v>
      </c>
      <c r="AH14" s="80">
        <v>130.4</v>
      </c>
      <c r="AI14" s="77">
        <v>8.27</v>
      </c>
      <c r="AJ14" s="81"/>
      <c r="AK14" s="64">
        <f t="shared" si="15"/>
        <v>122.13</v>
      </c>
      <c r="AL14" s="80">
        <v>115.5</v>
      </c>
      <c r="AM14" s="77">
        <v>8.27</v>
      </c>
      <c r="AN14" s="81"/>
      <c r="AO14" s="64">
        <f t="shared" si="16"/>
        <v>107.23</v>
      </c>
      <c r="AP14" s="80">
        <v>100.8</v>
      </c>
      <c r="AQ14" s="77">
        <v>8.27</v>
      </c>
      <c r="AR14" s="81"/>
      <c r="AS14" s="64">
        <f t="shared" si="17"/>
        <v>92.53</v>
      </c>
      <c r="AT14" s="80"/>
      <c r="AU14" s="77"/>
      <c r="AV14" s="82"/>
      <c r="AW14" s="64">
        <f t="shared" si="18"/>
        <v>0</v>
      </c>
      <c r="AX14" s="80"/>
      <c r="AY14" s="77"/>
      <c r="AZ14" s="83"/>
      <c r="BA14" s="64">
        <f t="shared" si="19"/>
        <v>0</v>
      </c>
      <c r="BB14" s="80"/>
      <c r="BC14" s="77"/>
      <c r="BD14" s="84"/>
      <c r="BE14" s="67">
        <f t="shared" si="20"/>
        <v>0</v>
      </c>
      <c r="BF14" s="85">
        <f t="shared" si="5"/>
        <v>131.6</v>
      </c>
      <c r="BG14" s="86">
        <f t="shared" si="6"/>
        <v>16.57</v>
      </c>
      <c r="BH14" s="87"/>
      <c r="BI14" s="88">
        <f t="shared" si="7"/>
        <v>115.03</v>
      </c>
    </row>
    <row r="15" spans="1:61" ht="21.75" customHeight="1">
      <c r="A15" s="2" t="s">
        <v>10</v>
      </c>
      <c r="B15" s="112">
        <f t="shared" si="8"/>
        <v>1557</v>
      </c>
      <c r="C15" s="57">
        <v>286</v>
      </c>
      <c r="D15" s="57"/>
      <c r="E15" s="57">
        <v>1271</v>
      </c>
      <c r="F15" s="72">
        <f t="shared" si="2"/>
        <v>1514.7</v>
      </c>
      <c r="G15" s="73">
        <f t="shared" si="3"/>
        <v>234</v>
      </c>
      <c r="H15" s="74"/>
      <c r="I15" s="75">
        <f t="shared" si="4"/>
        <v>1280.7</v>
      </c>
      <c r="J15" s="76">
        <v>233.2</v>
      </c>
      <c r="K15" s="77">
        <v>26</v>
      </c>
      <c r="L15" s="57"/>
      <c r="M15" s="58">
        <f t="shared" si="9"/>
        <v>207.2</v>
      </c>
      <c r="N15" s="78">
        <v>178.3</v>
      </c>
      <c r="O15" s="77">
        <v>26</v>
      </c>
      <c r="P15" s="57"/>
      <c r="Q15" s="58">
        <f t="shared" si="10"/>
        <v>152.3</v>
      </c>
      <c r="R15" s="78">
        <v>0</v>
      </c>
      <c r="S15" s="77">
        <v>26</v>
      </c>
      <c r="T15" s="79"/>
      <c r="U15" s="61">
        <f t="shared" si="11"/>
        <v>-26</v>
      </c>
      <c r="V15" s="80">
        <v>155.8</v>
      </c>
      <c r="W15" s="77">
        <v>26</v>
      </c>
      <c r="X15" s="81"/>
      <c r="Y15" s="64">
        <f t="shared" si="12"/>
        <v>129.8</v>
      </c>
      <c r="Z15" s="80">
        <v>170.1</v>
      </c>
      <c r="AA15" s="77">
        <v>26</v>
      </c>
      <c r="AB15" s="81"/>
      <c r="AC15" s="64">
        <f t="shared" si="13"/>
        <v>144.1</v>
      </c>
      <c r="AD15" s="80">
        <v>290.4</v>
      </c>
      <c r="AE15" s="77">
        <v>26</v>
      </c>
      <c r="AF15" s="81"/>
      <c r="AG15" s="64">
        <f t="shared" si="14"/>
        <v>264.4</v>
      </c>
      <c r="AH15" s="80">
        <v>110.7</v>
      </c>
      <c r="AI15" s="77">
        <v>26</v>
      </c>
      <c r="AJ15" s="81"/>
      <c r="AK15" s="64">
        <f t="shared" si="15"/>
        <v>84.7</v>
      </c>
      <c r="AL15" s="80">
        <v>110.8</v>
      </c>
      <c r="AM15" s="77">
        <v>26</v>
      </c>
      <c r="AN15" s="81"/>
      <c r="AO15" s="64">
        <f t="shared" si="16"/>
        <v>84.8</v>
      </c>
      <c r="AP15" s="80">
        <v>265.4</v>
      </c>
      <c r="AQ15" s="77">
        <v>26</v>
      </c>
      <c r="AR15" s="81"/>
      <c r="AS15" s="64">
        <f t="shared" si="17"/>
        <v>239.4</v>
      </c>
      <c r="AT15" s="80"/>
      <c r="AU15" s="77"/>
      <c r="AV15" s="82"/>
      <c r="AW15" s="64">
        <f t="shared" si="18"/>
        <v>0</v>
      </c>
      <c r="AX15" s="80"/>
      <c r="AY15" s="77"/>
      <c r="AZ15" s="83"/>
      <c r="BA15" s="64">
        <f t="shared" si="19"/>
        <v>0</v>
      </c>
      <c r="BB15" s="80"/>
      <c r="BC15" s="77"/>
      <c r="BD15" s="84"/>
      <c r="BE15" s="67">
        <f t="shared" si="20"/>
        <v>0</v>
      </c>
      <c r="BF15" s="85">
        <f t="shared" si="5"/>
        <v>42.3</v>
      </c>
      <c r="BG15" s="86">
        <f t="shared" si="6"/>
        <v>52</v>
      </c>
      <c r="BH15" s="87"/>
      <c r="BI15" s="88">
        <f t="shared" si="7"/>
        <v>-9.7</v>
      </c>
    </row>
    <row r="16" spans="1:61" ht="21.75" customHeight="1">
      <c r="A16" s="2" t="s">
        <v>11</v>
      </c>
      <c r="B16" s="112">
        <f t="shared" si="8"/>
        <v>936</v>
      </c>
      <c r="C16" s="57">
        <v>191</v>
      </c>
      <c r="D16" s="57"/>
      <c r="E16" s="57">
        <v>745</v>
      </c>
      <c r="F16" s="72">
        <f t="shared" si="2"/>
        <v>797.2</v>
      </c>
      <c r="G16" s="73">
        <f t="shared" si="3"/>
        <v>156.24</v>
      </c>
      <c r="H16" s="74"/>
      <c r="I16" s="75">
        <f t="shared" si="4"/>
        <v>640.96</v>
      </c>
      <c r="J16" s="76">
        <v>159.9</v>
      </c>
      <c r="K16" s="77">
        <v>17.36</v>
      </c>
      <c r="L16" s="57"/>
      <c r="M16" s="58">
        <f t="shared" si="9"/>
        <v>142.54</v>
      </c>
      <c r="N16" s="78">
        <v>146.4</v>
      </c>
      <c r="O16" s="77">
        <v>17.36</v>
      </c>
      <c r="P16" s="57"/>
      <c r="Q16" s="58">
        <f t="shared" si="10"/>
        <v>129.04</v>
      </c>
      <c r="R16" s="78">
        <v>0</v>
      </c>
      <c r="S16" s="77">
        <v>17.36</v>
      </c>
      <c r="T16" s="79"/>
      <c r="U16" s="61">
        <f t="shared" si="11"/>
        <v>-17.36</v>
      </c>
      <c r="V16" s="80">
        <v>83.2</v>
      </c>
      <c r="W16" s="77">
        <v>17.36</v>
      </c>
      <c r="X16" s="81"/>
      <c r="Y16" s="64">
        <f t="shared" si="12"/>
        <v>65.84</v>
      </c>
      <c r="Z16" s="80">
        <v>95.3</v>
      </c>
      <c r="AA16" s="77">
        <v>17.36</v>
      </c>
      <c r="AB16" s="81"/>
      <c r="AC16" s="64">
        <f t="shared" si="13"/>
        <v>77.94</v>
      </c>
      <c r="AD16" s="80">
        <v>42.4</v>
      </c>
      <c r="AE16" s="77">
        <v>17.36</v>
      </c>
      <c r="AF16" s="81"/>
      <c r="AG16" s="64">
        <f t="shared" si="14"/>
        <v>25.04</v>
      </c>
      <c r="AH16" s="80">
        <v>52.9</v>
      </c>
      <c r="AI16" s="77">
        <v>17.36</v>
      </c>
      <c r="AJ16" s="81"/>
      <c r="AK16" s="64">
        <f t="shared" si="15"/>
        <v>35.54</v>
      </c>
      <c r="AL16" s="80">
        <v>99.3</v>
      </c>
      <c r="AM16" s="77">
        <v>17.36</v>
      </c>
      <c r="AN16" s="81"/>
      <c r="AO16" s="64">
        <f t="shared" si="16"/>
        <v>81.94</v>
      </c>
      <c r="AP16" s="80">
        <v>117.8</v>
      </c>
      <c r="AQ16" s="77">
        <v>17.36</v>
      </c>
      <c r="AR16" s="81"/>
      <c r="AS16" s="64">
        <f t="shared" si="17"/>
        <v>100.44</v>
      </c>
      <c r="AT16" s="80"/>
      <c r="AU16" s="77"/>
      <c r="AV16" s="82"/>
      <c r="AW16" s="64">
        <f t="shared" si="18"/>
        <v>0</v>
      </c>
      <c r="AX16" s="80"/>
      <c r="AY16" s="77"/>
      <c r="AZ16" s="83"/>
      <c r="BA16" s="64">
        <f t="shared" si="19"/>
        <v>0</v>
      </c>
      <c r="BB16" s="80"/>
      <c r="BC16" s="77"/>
      <c r="BD16" s="84"/>
      <c r="BE16" s="67">
        <f t="shared" si="20"/>
        <v>0</v>
      </c>
      <c r="BF16" s="85">
        <f t="shared" si="5"/>
        <v>138.8</v>
      </c>
      <c r="BG16" s="86">
        <f t="shared" si="6"/>
        <v>34.76</v>
      </c>
      <c r="BH16" s="87"/>
      <c r="BI16" s="88">
        <f t="shared" si="7"/>
        <v>104.04</v>
      </c>
    </row>
    <row r="17" spans="1:61" ht="21.75" customHeight="1">
      <c r="A17" s="2" t="s">
        <v>12</v>
      </c>
      <c r="B17" s="112">
        <f t="shared" si="8"/>
        <v>745</v>
      </c>
      <c r="C17" s="57">
        <v>192</v>
      </c>
      <c r="D17" s="57"/>
      <c r="E17" s="57">
        <v>553</v>
      </c>
      <c r="F17" s="72">
        <f t="shared" si="2"/>
        <v>698.6</v>
      </c>
      <c r="G17" s="73">
        <f t="shared" si="3"/>
        <v>157.05</v>
      </c>
      <c r="H17" s="74"/>
      <c r="I17" s="75">
        <f t="shared" si="4"/>
        <v>541.55</v>
      </c>
      <c r="J17" s="76">
        <v>56.2</v>
      </c>
      <c r="K17" s="77">
        <v>17.45</v>
      </c>
      <c r="L17" s="57"/>
      <c r="M17" s="58">
        <f t="shared" si="9"/>
        <v>38.75</v>
      </c>
      <c r="N17" s="78">
        <v>107.3</v>
      </c>
      <c r="O17" s="77">
        <v>17.45</v>
      </c>
      <c r="P17" s="57"/>
      <c r="Q17" s="58">
        <f t="shared" si="10"/>
        <v>89.85</v>
      </c>
      <c r="R17" s="78">
        <v>10.7</v>
      </c>
      <c r="S17" s="77">
        <v>17.45</v>
      </c>
      <c r="T17" s="79"/>
      <c r="U17" s="61">
        <f t="shared" si="11"/>
        <v>-6.75</v>
      </c>
      <c r="V17" s="80">
        <v>81.7</v>
      </c>
      <c r="W17" s="77">
        <v>17.45</v>
      </c>
      <c r="X17" s="81"/>
      <c r="Y17" s="64">
        <f t="shared" si="12"/>
        <v>64.25</v>
      </c>
      <c r="Z17" s="80">
        <v>70.5</v>
      </c>
      <c r="AA17" s="77">
        <v>17.45</v>
      </c>
      <c r="AB17" s="81"/>
      <c r="AC17" s="64">
        <f t="shared" si="13"/>
        <v>53.05</v>
      </c>
      <c r="AD17" s="80">
        <v>142.8</v>
      </c>
      <c r="AE17" s="77">
        <v>17.45</v>
      </c>
      <c r="AF17" s="81"/>
      <c r="AG17" s="64">
        <f t="shared" si="14"/>
        <v>125.35</v>
      </c>
      <c r="AH17" s="80">
        <v>22.6</v>
      </c>
      <c r="AI17" s="77">
        <v>17.45</v>
      </c>
      <c r="AJ17" s="81"/>
      <c r="AK17" s="64">
        <f t="shared" si="15"/>
        <v>5.15</v>
      </c>
      <c r="AL17" s="80">
        <v>62.2</v>
      </c>
      <c r="AM17" s="77">
        <v>17.45</v>
      </c>
      <c r="AN17" s="81"/>
      <c r="AO17" s="64">
        <f t="shared" si="16"/>
        <v>44.75</v>
      </c>
      <c r="AP17" s="80">
        <v>144.6</v>
      </c>
      <c r="AQ17" s="77">
        <v>17.45</v>
      </c>
      <c r="AR17" s="81"/>
      <c r="AS17" s="64">
        <f t="shared" si="17"/>
        <v>127.15</v>
      </c>
      <c r="AT17" s="80"/>
      <c r="AU17" s="77"/>
      <c r="AV17" s="82"/>
      <c r="AW17" s="64">
        <f t="shared" si="18"/>
        <v>0</v>
      </c>
      <c r="AX17" s="80"/>
      <c r="AY17" s="77"/>
      <c r="AZ17" s="83"/>
      <c r="BA17" s="64">
        <f t="shared" si="19"/>
        <v>0</v>
      </c>
      <c r="BB17" s="80"/>
      <c r="BC17" s="77"/>
      <c r="BD17" s="84"/>
      <c r="BE17" s="67">
        <f t="shared" si="20"/>
        <v>0</v>
      </c>
      <c r="BF17" s="85">
        <f t="shared" si="5"/>
        <v>46.4</v>
      </c>
      <c r="BG17" s="86">
        <f t="shared" si="6"/>
        <v>34.95</v>
      </c>
      <c r="BH17" s="87"/>
      <c r="BI17" s="88">
        <f t="shared" si="7"/>
        <v>11.45</v>
      </c>
    </row>
    <row r="18" spans="1:61" ht="21.75" customHeight="1">
      <c r="A18" s="2" t="s">
        <v>13</v>
      </c>
      <c r="B18" s="112">
        <f t="shared" si="8"/>
        <v>1085</v>
      </c>
      <c r="C18" s="57">
        <v>409</v>
      </c>
      <c r="D18" s="57"/>
      <c r="E18" s="57">
        <v>676</v>
      </c>
      <c r="F18" s="72">
        <f t="shared" si="2"/>
        <v>984.8</v>
      </c>
      <c r="G18" s="73">
        <f t="shared" si="3"/>
        <v>334.62</v>
      </c>
      <c r="H18" s="74"/>
      <c r="I18" s="75">
        <f t="shared" si="4"/>
        <v>650.18</v>
      </c>
      <c r="J18" s="76">
        <v>186.8</v>
      </c>
      <c r="K18" s="77">
        <v>37.18</v>
      </c>
      <c r="L18" s="57"/>
      <c r="M18" s="58">
        <f t="shared" si="9"/>
        <v>149.62</v>
      </c>
      <c r="N18" s="78">
        <v>161.8</v>
      </c>
      <c r="O18" s="77">
        <v>37.18</v>
      </c>
      <c r="P18" s="57"/>
      <c r="Q18" s="58">
        <f t="shared" si="10"/>
        <v>124.62</v>
      </c>
      <c r="R18" s="78">
        <v>0</v>
      </c>
      <c r="S18" s="77">
        <v>37.18</v>
      </c>
      <c r="T18" s="79"/>
      <c r="U18" s="61">
        <f t="shared" si="11"/>
        <v>-37.18</v>
      </c>
      <c r="V18" s="80">
        <v>118.5</v>
      </c>
      <c r="W18" s="77">
        <v>37.18</v>
      </c>
      <c r="X18" s="81"/>
      <c r="Y18" s="64">
        <f t="shared" si="12"/>
        <v>81.32</v>
      </c>
      <c r="Z18" s="80">
        <v>96</v>
      </c>
      <c r="AA18" s="77">
        <v>37.18</v>
      </c>
      <c r="AB18" s="81"/>
      <c r="AC18" s="64">
        <f t="shared" si="13"/>
        <v>58.82</v>
      </c>
      <c r="AD18" s="80">
        <v>85.8</v>
      </c>
      <c r="AE18" s="77">
        <v>37.18</v>
      </c>
      <c r="AF18" s="81"/>
      <c r="AG18" s="64">
        <f t="shared" si="14"/>
        <v>48.62</v>
      </c>
      <c r="AH18" s="80">
        <v>23.5</v>
      </c>
      <c r="AI18" s="77">
        <v>37.18</v>
      </c>
      <c r="AJ18" s="81"/>
      <c r="AK18" s="64">
        <f t="shared" si="15"/>
        <v>-13.68</v>
      </c>
      <c r="AL18" s="80">
        <v>89.4</v>
      </c>
      <c r="AM18" s="77">
        <v>37.18</v>
      </c>
      <c r="AN18" s="81"/>
      <c r="AO18" s="64">
        <f t="shared" si="16"/>
        <v>52.22</v>
      </c>
      <c r="AP18" s="80">
        <v>223</v>
      </c>
      <c r="AQ18" s="77">
        <v>37.18</v>
      </c>
      <c r="AR18" s="81"/>
      <c r="AS18" s="64">
        <f t="shared" si="17"/>
        <v>185.82</v>
      </c>
      <c r="AT18" s="80"/>
      <c r="AU18" s="77"/>
      <c r="AV18" s="82"/>
      <c r="AW18" s="64">
        <f t="shared" si="18"/>
        <v>0</v>
      </c>
      <c r="AX18" s="80"/>
      <c r="AY18" s="77"/>
      <c r="AZ18" s="83"/>
      <c r="BA18" s="64">
        <f t="shared" si="19"/>
        <v>0</v>
      </c>
      <c r="BB18" s="80"/>
      <c r="BC18" s="77"/>
      <c r="BD18" s="84"/>
      <c r="BE18" s="67">
        <f t="shared" si="20"/>
        <v>0</v>
      </c>
      <c r="BF18" s="85">
        <f t="shared" si="5"/>
        <v>100.2</v>
      </c>
      <c r="BG18" s="86">
        <f t="shared" si="6"/>
        <v>74.38</v>
      </c>
      <c r="BH18" s="87"/>
      <c r="BI18" s="88">
        <f t="shared" si="7"/>
        <v>25.82</v>
      </c>
    </row>
    <row r="19" spans="1:61" ht="21.75" customHeight="1" thickBot="1">
      <c r="A19" s="3" t="s">
        <v>14</v>
      </c>
      <c r="B19" s="112">
        <f t="shared" si="8"/>
        <v>938</v>
      </c>
      <c r="C19" s="95">
        <v>235</v>
      </c>
      <c r="D19" s="95"/>
      <c r="E19" s="95">
        <v>703</v>
      </c>
      <c r="F19" s="89">
        <f t="shared" si="2"/>
        <v>852.6</v>
      </c>
      <c r="G19" s="90">
        <f t="shared" si="3"/>
        <v>192.24</v>
      </c>
      <c r="H19" s="91"/>
      <c r="I19" s="92">
        <f t="shared" si="4"/>
        <v>660.36</v>
      </c>
      <c r="J19" s="93">
        <v>217.1</v>
      </c>
      <c r="K19" s="94">
        <v>21.36</v>
      </c>
      <c r="L19" s="95"/>
      <c r="M19" s="58">
        <f t="shared" si="9"/>
        <v>195.74</v>
      </c>
      <c r="N19" s="96">
        <v>209.9</v>
      </c>
      <c r="O19" s="94">
        <v>21.36</v>
      </c>
      <c r="P19" s="95"/>
      <c r="Q19" s="58">
        <f t="shared" si="10"/>
        <v>188.54</v>
      </c>
      <c r="R19" s="96">
        <v>0</v>
      </c>
      <c r="S19" s="94">
        <v>21.36</v>
      </c>
      <c r="T19" s="97"/>
      <c r="U19" s="61">
        <f t="shared" si="11"/>
        <v>-21.36</v>
      </c>
      <c r="V19" s="98">
        <v>99.6</v>
      </c>
      <c r="W19" s="94">
        <v>21.36</v>
      </c>
      <c r="X19" s="99"/>
      <c r="Y19" s="64">
        <f t="shared" si="12"/>
        <v>78.24</v>
      </c>
      <c r="Z19" s="98">
        <v>102.8</v>
      </c>
      <c r="AA19" s="94">
        <v>21.36</v>
      </c>
      <c r="AB19" s="99"/>
      <c r="AC19" s="64">
        <f t="shared" si="13"/>
        <v>81.44</v>
      </c>
      <c r="AD19" s="98">
        <v>0</v>
      </c>
      <c r="AE19" s="94">
        <v>21.36</v>
      </c>
      <c r="AF19" s="99"/>
      <c r="AG19" s="64">
        <f t="shared" si="14"/>
        <v>-21.36</v>
      </c>
      <c r="AH19" s="98">
        <v>104.6</v>
      </c>
      <c r="AI19" s="94">
        <v>21.36</v>
      </c>
      <c r="AJ19" s="99"/>
      <c r="AK19" s="64">
        <f t="shared" si="15"/>
        <v>83.24</v>
      </c>
      <c r="AL19" s="98">
        <v>90.1</v>
      </c>
      <c r="AM19" s="94">
        <v>21.36</v>
      </c>
      <c r="AN19" s="99"/>
      <c r="AO19" s="64">
        <f t="shared" si="16"/>
        <v>68.74</v>
      </c>
      <c r="AP19" s="98">
        <v>28.5</v>
      </c>
      <c r="AQ19" s="94">
        <v>21.36</v>
      </c>
      <c r="AR19" s="99"/>
      <c r="AS19" s="64">
        <f t="shared" si="17"/>
        <v>7.14</v>
      </c>
      <c r="AT19" s="98"/>
      <c r="AU19" s="94"/>
      <c r="AV19" s="100"/>
      <c r="AW19" s="64">
        <f t="shared" si="18"/>
        <v>0</v>
      </c>
      <c r="AX19" s="98"/>
      <c r="AY19" s="94"/>
      <c r="AZ19" s="101"/>
      <c r="BA19" s="64">
        <f t="shared" si="19"/>
        <v>0</v>
      </c>
      <c r="BB19" s="98"/>
      <c r="BC19" s="94"/>
      <c r="BD19" s="102"/>
      <c r="BE19" s="67">
        <f t="shared" si="20"/>
        <v>0</v>
      </c>
      <c r="BF19" s="103">
        <f t="shared" si="5"/>
        <v>85.4</v>
      </c>
      <c r="BG19" s="104">
        <f t="shared" si="6"/>
        <v>42.76</v>
      </c>
      <c r="BH19" s="105"/>
      <c r="BI19" s="106">
        <f t="shared" si="7"/>
        <v>42.64</v>
      </c>
    </row>
    <row r="20" spans="1:61" s="7" customFormat="1" ht="18" customHeight="1" thickBot="1">
      <c r="A20" s="107" t="s">
        <v>15</v>
      </c>
      <c r="B20" s="34">
        <f aca="true" t="shared" si="21" ref="B20:AG20">SUM(B7:B19)</f>
        <v>14017</v>
      </c>
      <c r="C20" s="34">
        <f t="shared" si="21"/>
        <v>2567</v>
      </c>
      <c r="D20" s="34">
        <f t="shared" si="21"/>
        <v>0</v>
      </c>
      <c r="E20" s="34">
        <f t="shared" si="21"/>
        <v>11450</v>
      </c>
      <c r="F20" s="108">
        <f t="shared" si="21"/>
        <v>13231</v>
      </c>
      <c r="G20" s="108">
        <f t="shared" si="21"/>
        <v>2100.24</v>
      </c>
      <c r="H20" s="108">
        <f t="shared" si="21"/>
        <v>0</v>
      </c>
      <c r="I20" s="108">
        <f t="shared" si="21"/>
        <v>11130.76</v>
      </c>
      <c r="J20" s="108">
        <f t="shared" si="21"/>
        <v>2417.4</v>
      </c>
      <c r="K20" s="34">
        <f t="shared" si="21"/>
        <v>233.36</v>
      </c>
      <c r="L20" s="34">
        <f t="shared" si="21"/>
        <v>0</v>
      </c>
      <c r="M20" s="34">
        <f t="shared" si="21"/>
        <v>2184.04</v>
      </c>
      <c r="N20" s="108">
        <f t="shared" si="21"/>
        <v>2392</v>
      </c>
      <c r="O20" s="34">
        <f t="shared" si="21"/>
        <v>233.36</v>
      </c>
      <c r="P20" s="34">
        <f t="shared" si="21"/>
        <v>0</v>
      </c>
      <c r="Q20" s="34">
        <f t="shared" si="21"/>
        <v>2158.64</v>
      </c>
      <c r="R20" s="34">
        <f t="shared" si="21"/>
        <v>174.2</v>
      </c>
      <c r="S20" s="34">
        <f t="shared" si="21"/>
        <v>233.36</v>
      </c>
      <c r="T20" s="34">
        <f t="shared" si="21"/>
        <v>0</v>
      </c>
      <c r="U20" s="34">
        <f t="shared" si="21"/>
        <v>-59.16</v>
      </c>
      <c r="V20" s="34">
        <f t="shared" si="21"/>
        <v>1484.3</v>
      </c>
      <c r="W20" s="34">
        <f t="shared" si="21"/>
        <v>233.36</v>
      </c>
      <c r="X20" s="34">
        <f t="shared" si="21"/>
        <v>0</v>
      </c>
      <c r="Y20" s="34">
        <f t="shared" si="21"/>
        <v>1250.94</v>
      </c>
      <c r="Z20" s="34">
        <f t="shared" si="21"/>
        <v>1505.4</v>
      </c>
      <c r="AA20" s="34">
        <f t="shared" si="21"/>
        <v>233.36</v>
      </c>
      <c r="AB20" s="34">
        <f t="shared" si="21"/>
        <v>0</v>
      </c>
      <c r="AC20" s="34">
        <f t="shared" si="21"/>
        <v>1272.04</v>
      </c>
      <c r="AD20" s="34">
        <f t="shared" si="21"/>
        <v>1033.6</v>
      </c>
      <c r="AE20" s="34">
        <f t="shared" si="21"/>
        <v>233.36</v>
      </c>
      <c r="AF20" s="34">
        <f t="shared" si="21"/>
        <v>0</v>
      </c>
      <c r="AG20" s="34">
        <f t="shared" si="21"/>
        <v>800.24</v>
      </c>
      <c r="AH20" s="34">
        <f aca="true" t="shared" si="22" ref="AH20:BI20">SUM(AH7:AH19)</f>
        <v>1179</v>
      </c>
      <c r="AI20" s="34">
        <f t="shared" si="22"/>
        <v>233.36</v>
      </c>
      <c r="AJ20" s="34">
        <f t="shared" si="22"/>
        <v>0</v>
      </c>
      <c r="AK20" s="34">
        <f t="shared" si="22"/>
        <v>945.64</v>
      </c>
      <c r="AL20" s="34">
        <f t="shared" si="22"/>
        <v>1363.8</v>
      </c>
      <c r="AM20" s="34">
        <f t="shared" si="22"/>
        <v>233.36</v>
      </c>
      <c r="AN20" s="34">
        <f t="shared" si="22"/>
        <v>0</v>
      </c>
      <c r="AO20" s="34">
        <f t="shared" si="22"/>
        <v>1130.44</v>
      </c>
      <c r="AP20" s="108">
        <f t="shared" si="22"/>
        <v>1681.3</v>
      </c>
      <c r="AQ20" s="34">
        <f t="shared" si="22"/>
        <v>233.36</v>
      </c>
      <c r="AR20" s="34">
        <f t="shared" si="22"/>
        <v>0</v>
      </c>
      <c r="AS20" s="34">
        <f t="shared" si="22"/>
        <v>1447.94</v>
      </c>
      <c r="AT20" s="108">
        <f t="shared" si="22"/>
        <v>0</v>
      </c>
      <c r="AU20" s="34">
        <f t="shared" si="22"/>
        <v>0</v>
      </c>
      <c r="AV20" s="34">
        <f t="shared" si="22"/>
        <v>0</v>
      </c>
      <c r="AW20" s="34">
        <f t="shared" si="22"/>
        <v>0</v>
      </c>
      <c r="AX20" s="108">
        <f t="shared" si="22"/>
        <v>0</v>
      </c>
      <c r="AY20" s="34">
        <f t="shared" si="22"/>
        <v>0</v>
      </c>
      <c r="AZ20" s="34">
        <f t="shared" si="22"/>
        <v>0</v>
      </c>
      <c r="BA20" s="34">
        <f t="shared" si="22"/>
        <v>0</v>
      </c>
      <c r="BB20" s="108">
        <f t="shared" si="22"/>
        <v>0</v>
      </c>
      <c r="BC20" s="34">
        <f t="shared" si="22"/>
        <v>0</v>
      </c>
      <c r="BD20" s="34">
        <f t="shared" si="22"/>
        <v>0</v>
      </c>
      <c r="BE20" s="109">
        <f t="shared" si="22"/>
        <v>0</v>
      </c>
      <c r="BF20" s="110">
        <f t="shared" si="22"/>
        <v>786</v>
      </c>
      <c r="BG20" s="110">
        <f t="shared" si="22"/>
        <v>466.76</v>
      </c>
      <c r="BH20" s="110">
        <f t="shared" si="22"/>
        <v>0</v>
      </c>
      <c r="BI20" s="110">
        <f t="shared" si="22"/>
        <v>319.24</v>
      </c>
    </row>
    <row r="21" spans="2:58" ht="15">
      <c r="B21" s="9"/>
      <c r="C21" s="9"/>
      <c r="D21" s="9"/>
      <c r="E21" s="9"/>
      <c r="F21" s="9"/>
      <c r="G21" s="9"/>
      <c r="H21" s="9"/>
      <c r="I21" s="9"/>
      <c r="K21" s="9"/>
      <c r="L21" s="9"/>
      <c r="M21" s="9"/>
      <c r="BF21" s="111"/>
    </row>
    <row r="23" ht="18.75">
      <c r="A23" s="12" t="s">
        <v>17</v>
      </c>
    </row>
  </sheetData>
  <sheetProtection/>
  <mergeCells count="33">
    <mergeCell ref="Z3:Z4"/>
    <mergeCell ref="AD3:AD4"/>
    <mergeCell ref="AH3:AH4"/>
    <mergeCell ref="AQ3:AS3"/>
    <mergeCell ref="AU3:AW3"/>
    <mergeCell ref="AY3:BA3"/>
    <mergeCell ref="A1:M1"/>
    <mergeCell ref="BF3:BF4"/>
    <mergeCell ref="BG3:BI3"/>
    <mergeCell ref="AP3:AP4"/>
    <mergeCell ref="AT3:AT4"/>
    <mergeCell ref="AX3:AX4"/>
    <mergeCell ref="BB3:BB4"/>
    <mergeCell ref="S3:U3"/>
    <mergeCell ref="W3:Y3"/>
    <mergeCell ref="R3:R4"/>
    <mergeCell ref="V3:V4"/>
    <mergeCell ref="BC3:BE3"/>
    <mergeCell ref="AA3:AC3"/>
    <mergeCell ref="AE3:AG3"/>
    <mergeCell ref="AI3:AK3"/>
    <mergeCell ref="AM3:AO3"/>
    <mergeCell ref="AL3:AL4"/>
    <mergeCell ref="A2:P2"/>
    <mergeCell ref="A3:A4"/>
    <mergeCell ref="B3:B4"/>
    <mergeCell ref="C3:E3"/>
    <mergeCell ref="F3:F4"/>
    <mergeCell ref="G3:I3"/>
    <mergeCell ref="K3:M3"/>
    <mergeCell ref="O3:Q3"/>
    <mergeCell ref="N3:N4"/>
    <mergeCell ref="J3:J4"/>
  </mergeCells>
  <printOptions horizontalCentered="1"/>
  <pageMargins left="0.42" right="0.17" top="0.71" bottom="0.3937007874015748" header="0.12" footer="0.11811023622047245"/>
  <pageSetup fitToWidth="4" fitToHeight="1" horizontalDpi="180" verticalDpi="18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3"/>
  <sheetViews>
    <sheetView tabSelected="1" zoomScale="110" zoomScaleNormal="110" zoomScalePageLayoutView="0" workbookViewId="0" topLeftCell="A1">
      <pane xSplit="2" ySplit="4" topLeftCell="C1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2" sqref="C22"/>
    </sheetView>
  </sheetViews>
  <sheetFormatPr defaultColWidth="9.140625" defaultRowHeight="15"/>
  <cols>
    <col min="1" max="1" width="44.140625" style="8" customWidth="1"/>
    <col min="2" max="4" width="10.8515625" style="11" customWidth="1"/>
    <col min="5" max="5" width="12.140625" style="11" customWidth="1"/>
    <col min="6" max="6" width="12.00390625" style="11" customWidth="1"/>
    <col min="7" max="8" width="10.140625" style="11" customWidth="1"/>
    <col min="9" max="9" width="11.421875" style="11" customWidth="1"/>
    <col min="10" max="10" width="12.00390625" style="11" customWidth="1"/>
    <col min="11" max="12" width="10.140625" style="11" customWidth="1"/>
    <col min="13" max="13" width="11.421875" style="11" customWidth="1"/>
    <col min="14" max="14" width="10.140625" style="10" hidden="1" customWidth="1"/>
    <col min="15" max="16" width="10.140625" style="11" hidden="1" customWidth="1"/>
    <col min="17" max="17" width="10.57421875" style="11" hidden="1" customWidth="1"/>
    <col min="18" max="19" width="10.140625" style="10" hidden="1" customWidth="1"/>
    <col min="20" max="44" width="10.140625" style="6" hidden="1" customWidth="1"/>
    <col min="45" max="45" width="10.421875" style="6" hidden="1" customWidth="1"/>
    <col min="46" max="48" width="10.140625" style="6" hidden="1" customWidth="1"/>
    <col min="49" max="49" width="10.7109375" style="6" hidden="1" customWidth="1"/>
    <col min="50" max="52" width="9.140625" style="6" hidden="1" customWidth="1"/>
    <col min="53" max="53" width="11.7109375" style="6" hidden="1" customWidth="1"/>
    <col min="54" max="61" width="9.140625" style="6" hidden="1" customWidth="1"/>
    <col min="62" max="62" width="12.8515625" style="6" hidden="1" customWidth="1"/>
    <col min="63" max="64" width="10.140625" style="6" hidden="1" customWidth="1"/>
    <col min="65" max="65" width="9.140625" style="6" hidden="1" customWidth="1"/>
    <col min="66" max="66" width="12.00390625" style="11" customWidth="1"/>
    <col min="67" max="68" width="10.140625" style="11" customWidth="1"/>
    <col min="69" max="69" width="11.421875" style="11" customWidth="1"/>
    <col min="70" max="70" width="10.28125" style="6" bestFit="1" customWidth="1"/>
    <col min="71" max="16384" width="9.140625" style="6" customWidth="1"/>
  </cols>
  <sheetData>
    <row r="1" spans="1:69" ht="66.75" customHeight="1">
      <c r="A1" s="132" t="s">
        <v>35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5"/>
      <c r="AV1" s="5"/>
      <c r="AW1" s="5"/>
      <c r="BN1" s="6"/>
      <c r="BO1" s="6"/>
      <c r="BP1" s="6"/>
      <c r="BQ1" s="6"/>
    </row>
    <row r="2" spans="1:69" ht="15.75" thickBo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BN2" s="6"/>
      <c r="BO2" s="6"/>
      <c r="BP2" s="6"/>
      <c r="BQ2" s="6"/>
    </row>
    <row r="3" spans="1:69" s="7" customFormat="1" ht="15.75" customHeight="1" thickBot="1">
      <c r="A3" s="119" t="s">
        <v>0</v>
      </c>
      <c r="B3" s="121" t="s">
        <v>38</v>
      </c>
      <c r="C3" s="123" t="s">
        <v>31</v>
      </c>
      <c r="D3" s="124"/>
      <c r="E3" s="125"/>
      <c r="F3" s="126" t="s">
        <v>40</v>
      </c>
      <c r="G3" s="123" t="s">
        <v>31</v>
      </c>
      <c r="H3" s="124"/>
      <c r="I3" s="125"/>
      <c r="J3" s="126" t="s">
        <v>42</v>
      </c>
      <c r="K3" s="123" t="s">
        <v>31</v>
      </c>
      <c r="L3" s="124"/>
      <c r="M3" s="125"/>
      <c r="N3" s="128" t="s">
        <v>18</v>
      </c>
      <c r="O3" s="124" t="s">
        <v>31</v>
      </c>
      <c r="P3" s="124"/>
      <c r="Q3" s="124"/>
      <c r="R3" s="128" t="s">
        <v>19</v>
      </c>
      <c r="S3" s="124" t="s">
        <v>31</v>
      </c>
      <c r="T3" s="124"/>
      <c r="U3" s="124"/>
      <c r="V3" s="128" t="s">
        <v>20</v>
      </c>
      <c r="W3" s="124" t="s">
        <v>31</v>
      </c>
      <c r="X3" s="124"/>
      <c r="Y3" s="124"/>
      <c r="Z3" s="130" t="s">
        <v>21</v>
      </c>
      <c r="AA3" s="124" t="s">
        <v>31</v>
      </c>
      <c r="AB3" s="124"/>
      <c r="AC3" s="124"/>
      <c r="AD3" s="130" t="s">
        <v>22</v>
      </c>
      <c r="AE3" s="124" t="s">
        <v>31</v>
      </c>
      <c r="AF3" s="124"/>
      <c r="AG3" s="124"/>
      <c r="AH3" s="130" t="s">
        <v>23</v>
      </c>
      <c r="AI3" s="124" t="s">
        <v>31</v>
      </c>
      <c r="AJ3" s="124"/>
      <c r="AK3" s="124"/>
      <c r="AL3" s="130" t="s">
        <v>24</v>
      </c>
      <c r="AM3" s="124" t="s">
        <v>31</v>
      </c>
      <c r="AN3" s="124"/>
      <c r="AO3" s="124"/>
      <c r="AP3" s="130" t="s">
        <v>25</v>
      </c>
      <c r="AQ3" s="124" t="s">
        <v>31</v>
      </c>
      <c r="AR3" s="124"/>
      <c r="AS3" s="124"/>
      <c r="AT3" s="130" t="s">
        <v>26</v>
      </c>
      <c r="AU3" s="124" t="s">
        <v>31</v>
      </c>
      <c r="AV3" s="124"/>
      <c r="AW3" s="124"/>
      <c r="AX3" s="138" t="s">
        <v>27</v>
      </c>
      <c r="AY3" s="124" t="s">
        <v>31</v>
      </c>
      <c r="AZ3" s="124"/>
      <c r="BA3" s="124"/>
      <c r="BB3" s="130" t="s">
        <v>28</v>
      </c>
      <c r="BC3" s="124" t="s">
        <v>31</v>
      </c>
      <c r="BD3" s="124"/>
      <c r="BE3" s="124"/>
      <c r="BF3" s="130" t="s">
        <v>29</v>
      </c>
      <c r="BG3" s="124" t="s">
        <v>31</v>
      </c>
      <c r="BH3" s="124"/>
      <c r="BI3" s="124"/>
      <c r="BJ3" s="133" t="s">
        <v>36</v>
      </c>
      <c r="BK3" s="135" t="s">
        <v>31</v>
      </c>
      <c r="BL3" s="136"/>
      <c r="BM3" s="137"/>
      <c r="BN3" s="126" t="s">
        <v>41</v>
      </c>
      <c r="BO3" s="123" t="s">
        <v>31</v>
      </c>
      <c r="BP3" s="124"/>
      <c r="BQ3" s="125"/>
    </row>
    <row r="4" spans="1:69" s="19" customFormat="1" ht="99" customHeight="1" thickBot="1">
      <c r="A4" s="120"/>
      <c r="B4" s="122"/>
      <c r="C4" s="15" t="s">
        <v>32</v>
      </c>
      <c r="D4" s="14" t="s">
        <v>33</v>
      </c>
      <c r="E4" s="14" t="s">
        <v>39</v>
      </c>
      <c r="F4" s="127"/>
      <c r="G4" s="16" t="s">
        <v>32</v>
      </c>
      <c r="H4" s="14" t="s">
        <v>33</v>
      </c>
      <c r="I4" s="113" t="s">
        <v>39</v>
      </c>
      <c r="J4" s="127"/>
      <c r="K4" s="16" t="s">
        <v>32</v>
      </c>
      <c r="L4" s="14" t="s">
        <v>33</v>
      </c>
      <c r="M4" s="113" t="s">
        <v>39</v>
      </c>
      <c r="N4" s="129"/>
      <c r="O4" s="15" t="s">
        <v>32</v>
      </c>
      <c r="P4" s="14" t="s">
        <v>33</v>
      </c>
      <c r="Q4" s="14" t="s">
        <v>34</v>
      </c>
      <c r="R4" s="129"/>
      <c r="S4" s="15" t="s">
        <v>32</v>
      </c>
      <c r="T4" s="14" t="s">
        <v>33</v>
      </c>
      <c r="U4" s="14" t="s">
        <v>34</v>
      </c>
      <c r="V4" s="129"/>
      <c r="W4" s="15" t="s">
        <v>32</v>
      </c>
      <c r="X4" s="14" t="s">
        <v>33</v>
      </c>
      <c r="Y4" s="14" t="s">
        <v>34</v>
      </c>
      <c r="Z4" s="131"/>
      <c r="AA4" s="15" t="s">
        <v>32</v>
      </c>
      <c r="AB4" s="14" t="s">
        <v>33</v>
      </c>
      <c r="AC4" s="14" t="s">
        <v>34</v>
      </c>
      <c r="AD4" s="131"/>
      <c r="AE4" s="15" t="s">
        <v>32</v>
      </c>
      <c r="AF4" s="14" t="s">
        <v>33</v>
      </c>
      <c r="AG4" s="14" t="s">
        <v>34</v>
      </c>
      <c r="AH4" s="131"/>
      <c r="AI4" s="15" t="s">
        <v>32</v>
      </c>
      <c r="AJ4" s="14" t="s">
        <v>33</v>
      </c>
      <c r="AK4" s="14" t="s">
        <v>34</v>
      </c>
      <c r="AL4" s="131"/>
      <c r="AM4" s="15" t="s">
        <v>32</v>
      </c>
      <c r="AN4" s="14" t="s">
        <v>33</v>
      </c>
      <c r="AO4" s="14" t="s">
        <v>34</v>
      </c>
      <c r="AP4" s="131"/>
      <c r="AQ4" s="15" t="s">
        <v>32</v>
      </c>
      <c r="AR4" s="14" t="s">
        <v>33</v>
      </c>
      <c r="AS4" s="14" t="s">
        <v>34</v>
      </c>
      <c r="AT4" s="131"/>
      <c r="AU4" s="15" t="s">
        <v>32</v>
      </c>
      <c r="AV4" s="14" t="s">
        <v>33</v>
      </c>
      <c r="AW4" s="14" t="s">
        <v>34</v>
      </c>
      <c r="AX4" s="139"/>
      <c r="AY4" s="15" t="s">
        <v>32</v>
      </c>
      <c r="AZ4" s="14" t="s">
        <v>33</v>
      </c>
      <c r="BA4" s="14" t="s">
        <v>34</v>
      </c>
      <c r="BB4" s="131"/>
      <c r="BC4" s="15" t="s">
        <v>32</v>
      </c>
      <c r="BD4" s="14" t="s">
        <v>33</v>
      </c>
      <c r="BE4" s="14" t="s">
        <v>34</v>
      </c>
      <c r="BF4" s="131"/>
      <c r="BG4" s="15" t="s">
        <v>32</v>
      </c>
      <c r="BH4" s="14" t="s">
        <v>33</v>
      </c>
      <c r="BI4" s="14" t="s">
        <v>34</v>
      </c>
      <c r="BJ4" s="134"/>
      <c r="BK4" s="17" t="s">
        <v>32</v>
      </c>
      <c r="BL4" s="17" t="s">
        <v>33</v>
      </c>
      <c r="BM4" s="18" t="s">
        <v>34</v>
      </c>
      <c r="BN4" s="127"/>
      <c r="BO4" s="16" t="s">
        <v>32</v>
      </c>
      <c r="BP4" s="14" t="s">
        <v>33</v>
      </c>
      <c r="BQ4" s="113" t="s">
        <v>39</v>
      </c>
    </row>
    <row r="5" spans="1:70" s="7" customFormat="1" ht="24" customHeight="1" thickBot="1">
      <c r="A5" s="20" t="s">
        <v>16</v>
      </c>
      <c r="B5" s="21">
        <f aca="true" t="shared" si="0" ref="B5:AK5">B6+B20</f>
        <v>56871</v>
      </c>
      <c r="C5" s="21">
        <f t="shared" si="0"/>
        <v>27956</v>
      </c>
      <c r="D5" s="21">
        <f t="shared" si="0"/>
        <v>12005</v>
      </c>
      <c r="E5" s="21">
        <f t="shared" si="0"/>
        <v>16910</v>
      </c>
      <c r="F5" s="21">
        <f>F6+F20</f>
        <v>46530.819</v>
      </c>
      <c r="G5" s="21">
        <f>G6+G20</f>
        <v>22873.091</v>
      </c>
      <c r="H5" s="21">
        <f>H6+H20</f>
        <v>9822.273</v>
      </c>
      <c r="I5" s="30">
        <f>I6+I20</f>
        <v>13835.455</v>
      </c>
      <c r="J5" s="21">
        <f t="shared" si="0"/>
        <v>50687.1</v>
      </c>
      <c r="K5" s="21">
        <f t="shared" si="0"/>
        <v>22873.05</v>
      </c>
      <c r="L5" s="21">
        <f t="shared" si="0"/>
        <v>9822.274</v>
      </c>
      <c r="M5" s="30">
        <f t="shared" si="0"/>
        <v>17991.776</v>
      </c>
      <c r="N5" s="21">
        <f t="shared" si="0"/>
        <v>7240.2</v>
      </c>
      <c r="O5" s="21">
        <f t="shared" si="0"/>
        <v>2541.45</v>
      </c>
      <c r="P5" s="21">
        <f t="shared" si="0"/>
        <v>1091.545</v>
      </c>
      <c r="Q5" s="21">
        <f t="shared" si="0"/>
        <v>3607.205</v>
      </c>
      <c r="R5" s="21">
        <f t="shared" si="0"/>
        <v>6812.7</v>
      </c>
      <c r="S5" s="21">
        <f t="shared" si="0"/>
        <v>2541.45</v>
      </c>
      <c r="T5" s="21">
        <f t="shared" si="0"/>
        <v>1091.545</v>
      </c>
      <c r="U5" s="21">
        <f t="shared" si="0"/>
        <v>3179.705</v>
      </c>
      <c r="V5" s="21">
        <f t="shared" si="0"/>
        <v>3525.3</v>
      </c>
      <c r="W5" s="21">
        <f t="shared" si="0"/>
        <v>2541.45</v>
      </c>
      <c r="X5" s="21">
        <f t="shared" si="0"/>
        <v>1091</v>
      </c>
      <c r="Y5" s="21">
        <f t="shared" si="0"/>
        <v>-107.15</v>
      </c>
      <c r="Z5" s="21">
        <f t="shared" si="0"/>
        <v>6312</v>
      </c>
      <c r="AA5" s="21">
        <f t="shared" si="0"/>
        <v>2541.45</v>
      </c>
      <c r="AB5" s="21">
        <f t="shared" si="0"/>
        <v>1091.364</v>
      </c>
      <c r="AC5" s="21">
        <f t="shared" si="0"/>
        <v>2679.186</v>
      </c>
      <c r="AD5" s="21">
        <f t="shared" si="0"/>
        <v>5688.5</v>
      </c>
      <c r="AE5" s="21">
        <f t="shared" si="0"/>
        <v>2541.45</v>
      </c>
      <c r="AF5" s="21">
        <f t="shared" si="0"/>
        <v>1091.364</v>
      </c>
      <c r="AG5" s="21">
        <f t="shared" si="0"/>
        <v>2055.686</v>
      </c>
      <c r="AH5" s="21">
        <f t="shared" si="0"/>
        <v>3541</v>
      </c>
      <c r="AI5" s="21">
        <f t="shared" si="0"/>
        <v>2541.45</v>
      </c>
      <c r="AJ5" s="21">
        <f t="shared" si="0"/>
        <v>1091.364</v>
      </c>
      <c r="AK5" s="21">
        <f t="shared" si="0"/>
        <v>-91.814</v>
      </c>
      <c r="AL5" s="21">
        <f aca="true" t="shared" si="1" ref="AL5:BQ5">AL6+AL20</f>
        <v>4887.8</v>
      </c>
      <c r="AM5" s="21">
        <f t="shared" si="1"/>
        <v>2541.45</v>
      </c>
      <c r="AN5" s="21">
        <f t="shared" si="1"/>
        <v>1091.364</v>
      </c>
      <c r="AO5" s="21">
        <f t="shared" si="1"/>
        <v>1254.986</v>
      </c>
      <c r="AP5" s="21">
        <f t="shared" si="1"/>
        <v>5940</v>
      </c>
      <c r="AQ5" s="21">
        <f t="shared" si="1"/>
        <v>2541.45</v>
      </c>
      <c r="AR5" s="21">
        <f t="shared" si="1"/>
        <v>1091.364</v>
      </c>
      <c r="AS5" s="21">
        <f t="shared" si="1"/>
        <v>2307.186</v>
      </c>
      <c r="AT5" s="21">
        <f t="shared" si="1"/>
        <v>6739.6</v>
      </c>
      <c r="AU5" s="21">
        <f t="shared" si="1"/>
        <v>2541.45</v>
      </c>
      <c r="AV5" s="21">
        <f t="shared" si="1"/>
        <v>1091.364</v>
      </c>
      <c r="AW5" s="21">
        <f t="shared" si="1"/>
        <v>3106.786</v>
      </c>
      <c r="AX5" s="21">
        <f t="shared" si="1"/>
        <v>0</v>
      </c>
      <c r="AY5" s="21">
        <f t="shared" si="1"/>
        <v>0</v>
      </c>
      <c r="AZ5" s="21">
        <f t="shared" si="1"/>
        <v>0</v>
      </c>
      <c r="BA5" s="21">
        <f t="shared" si="1"/>
        <v>0</v>
      </c>
      <c r="BB5" s="21">
        <f t="shared" si="1"/>
        <v>0</v>
      </c>
      <c r="BC5" s="21">
        <f t="shared" si="1"/>
        <v>0</v>
      </c>
      <c r="BD5" s="21">
        <f t="shared" si="1"/>
        <v>0</v>
      </c>
      <c r="BE5" s="21">
        <f t="shared" si="1"/>
        <v>0</v>
      </c>
      <c r="BF5" s="21">
        <f t="shared" si="1"/>
        <v>0</v>
      </c>
      <c r="BG5" s="21">
        <f t="shared" si="1"/>
        <v>0</v>
      </c>
      <c r="BH5" s="21">
        <f t="shared" si="1"/>
        <v>0</v>
      </c>
      <c r="BI5" s="21">
        <f t="shared" si="1"/>
        <v>0</v>
      </c>
      <c r="BJ5" s="22">
        <f t="shared" si="1"/>
        <v>6183.9</v>
      </c>
      <c r="BK5" s="23">
        <f t="shared" si="1"/>
        <v>5082.95</v>
      </c>
      <c r="BL5" s="23">
        <f t="shared" si="1"/>
        <v>2182.726</v>
      </c>
      <c r="BM5" s="22">
        <f t="shared" si="1"/>
        <v>-1081.776</v>
      </c>
      <c r="BN5" s="21">
        <f t="shared" si="1"/>
        <v>-4156.281</v>
      </c>
      <c r="BO5" s="21">
        <f t="shared" si="1"/>
        <v>0.041</v>
      </c>
      <c r="BP5" s="21">
        <f t="shared" si="1"/>
        <v>-0.001</v>
      </c>
      <c r="BQ5" s="30">
        <f t="shared" si="1"/>
        <v>-4156.321</v>
      </c>
      <c r="BR5" s="24"/>
    </row>
    <row r="6" spans="1:70" s="7" customFormat="1" ht="24" customHeight="1" thickBot="1">
      <c r="A6" s="4" t="s">
        <v>1</v>
      </c>
      <c r="B6" s="21">
        <f aca="true" t="shared" si="2" ref="B6:B19">SUM(C6:E6)</f>
        <v>42854</v>
      </c>
      <c r="C6" s="28">
        <v>25389</v>
      </c>
      <c r="D6" s="28">
        <v>12005</v>
      </c>
      <c r="E6" s="28">
        <v>5460</v>
      </c>
      <c r="F6" s="25">
        <f aca="true" t="shared" si="3" ref="F6:F19">SUM(G6:I6)</f>
        <v>35062.364</v>
      </c>
      <c r="G6" s="26">
        <f>C6/11*9</f>
        <v>20772.818</v>
      </c>
      <c r="H6" s="26">
        <f>D6/11*9</f>
        <v>9822.273</v>
      </c>
      <c r="I6" s="26">
        <f>E6/11*9</f>
        <v>4467.273</v>
      </c>
      <c r="J6" s="25">
        <f aca="true" t="shared" si="4" ref="J6:J19">SUM(K6:M6)</f>
        <v>37456.1</v>
      </c>
      <c r="K6" s="26">
        <f>O6+S6+AA6+AE6+AI6+AM6+AU6+AY6+BC6+BG6+W6+AQ6</f>
        <v>20772.81</v>
      </c>
      <c r="L6" s="26">
        <f>P6+T6+AB6+AF6+AJ6+AN6+AV6+AZ6+BD6+BH6+X6+AR6</f>
        <v>9822.274</v>
      </c>
      <c r="M6" s="114">
        <f>Q6+U6+AC6+AG6+AK6+AO6+AW6+BA6+BE6+BI6+Y6+AS6</f>
        <v>6861.016</v>
      </c>
      <c r="N6" s="27">
        <f>SUM(O6:Q6)</f>
        <v>4822.8</v>
      </c>
      <c r="O6" s="28">
        <v>2308.09</v>
      </c>
      <c r="P6" s="28">
        <v>1091.545</v>
      </c>
      <c r="Q6" s="28">
        <v>1423.165</v>
      </c>
      <c r="R6" s="29">
        <f>SUM(S6:U6)</f>
        <v>4420.7</v>
      </c>
      <c r="S6" s="28">
        <v>2308.09</v>
      </c>
      <c r="T6" s="28">
        <v>1091.545</v>
      </c>
      <c r="U6" s="28">
        <v>1021.065</v>
      </c>
      <c r="V6" s="30">
        <f>SUM(W6:Y6)</f>
        <v>3351.1</v>
      </c>
      <c r="W6" s="31">
        <v>2308.09</v>
      </c>
      <c r="X6" s="32">
        <v>1091</v>
      </c>
      <c r="Y6" s="33">
        <v>-47.99</v>
      </c>
      <c r="Z6" s="34">
        <f>SUM(AA6:AC6)</f>
        <v>4827.7</v>
      </c>
      <c r="AA6" s="35">
        <v>2308.09</v>
      </c>
      <c r="AB6" s="36">
        <v>1091.364</v>
      </c>
      <c r="AC6" s="37">
        <v>1428.246</v>
      </c>
      <c r="AD6" s="38">
        <f>SUM(AE6:AG6)</f>
        <v>4183.1</v>
      </c>
      <c r="AE6" s="39">
        <v>2308.09</v>
      </c>
      <c r="AF6" s="40">
        <v>1091.364</v>
      </c>
      <c r="AG6" s="41">
        <v>783.646</v>
      </c>
      <c r="AH6" s="38">
        <f>SUM(AI6:AK6)</f>
        <v>2507.4</v>
      </c>
      <c r="AI6" s="39">
        <v>2308.09</v>
      </c>
      <c r="AJ6" s="40">
        <v>1091.364</v>
      </c>
      <c r="AK6" s="41">
        <v>-892.054</v>
      </c>
      <c r="AL6" s="34">
        <f>SUM(AM6:AO6)</f>
        <v>3708.8</v>
      </c>
      <c r="AM6" s="35">
        <v>2308.09</v>
      </c>
      <c r="AN6" s="36">
        <v>1091.364</v>
      </c>
      <c r="AO6" s="37">
        <v>309.346</v>
      </c>
      <c r="AP6" s="38">
        <f>SUM(AQ6:AS6)</f>
        <v>4576.2</v>
      </c>
      <c r="AQ6" s="39">
        <v>2308.09</v>
      </c>
      <c r="AR6" s="40">
        <v>1091.364</v>
      </c>
      <c r="AS6" s="41">
        <v>1176.746</v>
      </c>
      <c r="AT6" s="42">
        <v>5058.3</v>
      </c>
      <c r="AU6" s="39">
        <v>2308.09</v>
      </c>
      <c r="AV6" s="40">
        <v>1091.364</v>
      </c>
      <c r="AW6" s="41">
        <f>AT6-AU6-AV6</f>
        <v>1658.846</v>
      </c>
      <c r="AX6" s="42">
        <f>SUM(AY6:BA6)</f>
        <v>0</v>
      </c>
      <c r="AY6" s="35"/>
      <c r="AZ6" s="36"/>
      <c r="BA6" s="37"/>
      <c r="BB6" s="42">
        <f>SUM(BC6:BE6)</f>
        <v>0</v>
      </c>
      <c r="BC6" s="43"/>
      <c r="BD6" s="37"/>
      <c r="BE6" s="37"/>
      <c r="BF6" s="42">
        <f>SUM(BG6:BI6)</f>
        <v>0</v>
      </c>
      <c r="BG6" s="44"/>
      <c r="BH6" s="45"/>
      <c r="BI6" s="46"/>
      <c r="BJ6" s="47">
        <f>B6-J6</f>
        <v>5397.9</v>
      </c>
      <c r="BK6" s="48">
        <f>C6-K6</f>
        <v>4616.19</v>
      </c>
      <c r="BL6" s="49">
        <f>D6-L6</f>
        <v>2182.726</v>
      </c>
      <c r="BM6" s="50">
        <f>E6-M6</f>
        <v>-1401.016</v>
      </c>
      <c r="BN6" s="25">
        <f aca="true" t="shared" si="5" ref="BN6:BN19">SUM(BO6:BQ6)</f>
        <v>-2393.736</v>
      </c>
      <c r="BO6" s="26">
        <f>G6-K6</f>
        <v>0.008</v>
      </c>
      <c r="BP6" s="26">
        <f>H6-L6</f>
        <v>-0.001</v>
      </c>
      <c r="BQ6" s="114">
        <f>I6-M6</f>
        <v>-2393.743</v>
      </c>
      <c r="BR6" s="24"/>
    </row>
    <row r="7" spans="1:70" ht="27.75" customHeight="1">
      <c r="A7" s="1" t="s">
        <v>2</v>
      </c>
      <c r="B7" s="112">
        <f t="shared" si="2"/>
        <v>557</v>
      </c>
      <c r="C7" s="57">
        <v>102</v>
      </c>
      <c r="D7" s="57"/>
      <c r="E7" s="57">
        <v>455</v>
      </c>
      <c r="F7" s="51">
        <f t="shared" si="3"/>
        <v>455.728</v>
      </c>
      <c r="G7" s="52">
        <f aca="true" t="shared" si="6" ref="G7:G19">C7/11*9</f>
        <v>83.455</v>
      </c>
      <c r="H7" s="53">
        <f aca="true" t="shared" si="7" ref="H7:H19">D7/11*9</f>
        <v>0</v>
      </c>
      <c r="I7" s="54">
        <f aca="true" t="shared" si="8" ref="I7:I19">E7/11*9</f>
        <v>372.273</v>
      </c>
      <c r="J7" s="115">
        <f t="shared" si="4"/>
        <v>543.1</v>
      </c>
      <c r="K7" s="52">
        <f aca="true" t="shared" si="9" ref="K7:K19">O7+S7+AA7+AE7+AI7+AM7+AU7+AY7+BC7+BG7+W7+AQ7</f>
        <v>83.43</v>
      </c>
      <c r="L7" s="53"/>
      <c r="M7" s="54">
        <f aca="true" t="shared" si="10" ref="M7:M19">Q7+U7+AC7+AG7+AK7+AO7+AW7+BA7+BE7+BI7+Y7+AS7</f>
        <v>459.67</v>
      </c>
      <c r="N7" s="55">
        <v>87.2</v>
      </c>
      <c r="O7" s="56">
        <v>9.27</v>
      </c>
      <c r="P7" s="57"/>
      <c r="Q7" s="58">
        <f aca="true" t="shared" si="11" ref="Q7:Q19">N7-O7</f>
        <v>77.93</v>
      </c>
      <c r="R7" s="59">
        <v>89.6</v>
      </c>
      <c r="S7" s="56">
        <v>9.27</v>
      </c>
      <c r="T7" s="57"/>
      <c r="U7" s="58">
        <f aca="true" t="shared" si="12" ref="U7:U19">R7-S7</f>
        <v>80.33</v>
      </c>
      <c r="V7" s="59">
        <v>0</v>
      </c>
      <c r="W7" s="56">
        <v>9.27</v>
      </c>
      <c r="X7" s="60"/>
      <c r="Y7" s="61">
        <f aca="true" t="shared" si="13" ref="Y7:Y19">V7-W7</f>
        <v>-9.27</v>
      </c>
      <c r="Z7" s="62">
        <v>46</v>
      </c>
      <c r="AA7" s="56">
        <v>9.27</v>
      </c>
      <c r="AB7" s="63"/>
      <c r="AC7" s="64">
        <f aca="true" t="shared" si="14" ref="AC7:AC19">Z7-AA7</f>
        <v>36.73</v>
      </c>
      <c r="AD7" s="62">
        <v>63.3</v>
      </c>
      <c r="AE7" s="56">
        <v>9.27</v>
      </c>
      <c r="AF7" s="63"/>
      <c r="AG7" s="64">
        <f aca="true" t="shared" si="15" ref="AG7:AG19">AD7-AE7</f>
        <v>54.03</v>
      </c>
      <c r="AH7" s="62">
        <v>77.9</v>
      </c>
      <c r="AI7" s="56">
        <v>9.27</v>
      </c>
      <c r="AJ7" s="63"/>
      <c r="AK7" s="64">
        <f aca="true" t="shared" si="16" ref="AK7:AK19">AH7-AI7</f>
        <v>68.63</v>
      </c>
      <c r="AL7" s="62">
        <v>16.9</v>
      </c>
      <c r="AM7" s="56">
        <v>9.27</v>
      </c>
      <c r="AN7" s="63"/>
      <c r="AO7" s="64">
        <f aca="true" t="shared" si="17" ref="AO7:AO19">AL7-AM7</f>
        <v>7.63</v>
      </c>
      <c r="AP7" s="62">
        <v>49.8</v>
      </c>
      <c r="AQ7" s="56">
        <v>9.27</v>
      </c>
      <c r="AR7" s="63"/>
      <c r="AS7" s="64">
        <f aca="true" t="shared" si="18" ref="AS7:AS19">AP7-AQ7</f>
        <v>40.53</v>
      </c>
      <c r="AT7" s="62">
        <v>112.4</v>
      </c>
      <c r="AU7" s="56">
        <v>9.27</v>
      </c>
      <c r="AV7" s="63"/>
      <c r="AW7" s="64">
        <f aca="true" t="shared" si="19" ref="AW7:AW19">AT7-AU7</f>
        <v>103.13</v>
      </c>
      <c r="AX7" s="62"/>
      <c r="AY7" s="56"/>
      <c r="AZ7" s="65"/>
      <c r="BA7" s="64">
        <f aca="true" t="shared" si="20" ref="BA7:BA19">AX7-AY7</f>
        <v>0</v>
      </c>
      <c r="BB7" s="62"/>
      <c r="BC7" s="56"/>
      <c r="BD7" s="64"/>
      <c r="BE7" s="64">
        <f aca="true" t="shared" si="21" ref="BE7:BE19">BB7-BC7</f>
        <v>0</v>
      </c>
      <c r="BF7" s="62"/>
      <c r="BG7" s="56"/>
      <c r="BH7" s="66"/>
      <c r="BI7" s="67">
        <f aca="true" t="shared" si="22" ref="BI7:BI19">BF7-BG7</f>
        <v>0</v>
      </c>
      <c r="BJ7" s="68">
        <f aca="true" t="shared" si="23" ref="BJ7:BJ19">B7-J7</f>
        <v>13.9</v>
      </c>
      <c r="BK7" s="69">
        <f aca="true" t="shared" si="24" ref="BK7:BK19">C7-K7</f>
        <v>18.57</v>
      </c>
      <c r="BL7" s="70"/>
      <c r="BM7" s="71">
        <f aca="true" t="shared" si="25" ref="BM7:BM19">E7-M7</f>
        <v>-4.67</v>
      </c>
      <c r="BN7" s="115">
        <f t="shared" si="5"/>
        <v>-87.372</v>
      </c>
      <c r="BO7" s="52">
        <f aca="true" t="shared" si="26" ref="BO7:BO19">G7-K7</f>
        <v>0.025</v>
      </c>
      <c r="BP7" s="53"/>
      <c r="BQ7" s="54">
        <f aca="true" t="shared" si="27" ref="BQ7:BQ19">I7-M7</f>
        <v>-87.397</v>
      </c>
      <c r="BR7" s="24"/>
    </row>
    <row r="8" spans="1:70" ht="21.75" customHeight="1">
      <c r="A8" s="2" t="s">
        <v>3</v>
      </c>
      <c r="B8" s="112">
        <f t="shared" si="2"/>
        <v>731</v>
      </c>
      <c r="C8" s="57">
        <v>96</v>
      </c>
      <c r="D8" s="57"/>
      <c r="E8" s="57">
        <v>635</v>
      </c>
      <c r="F8" s="72">
        <f t="shared" si="3"/>
        <v>598.09</v>
      </c>
      <c r="G8" s="73">
        <f t="shared" si="6"/>
        <v>78.545</v>
      </c>
      <c r="H8" s="74">
        <f t="shared" si="7"/>
        <v>0</v>
      </c>
      <c r="I8" s="75">
        <f t="shared" si="8"/>
        <v>519.545</v>
      </c>
      <c r="J8" s="116">
        <f t="shared" si="4"/>
        <v>718.2</v>
      </c>
      <c r="K8" s="73">
        <f t="shared" si="9"/>
        <v>78.57</v>
      </c>
      <c r="L8" s="74"/>
      <c r="M8" s="75">
        <f t="shared" si="10"/>
        <v>639.63</v>
      </c>
      <c r="N8" s="76">
        <v>124.6</v>
      </c>
      <c r="O8" s="77">
        <v>8.73</v>
      </c>
      <c r="P8" s="57"/>
      <c r="Q8" s="58">
        <f t="shared" si="11"/>
        <v>115.87</v>
      </c>
      <c r="R8" s="78">
        <v>116.5</v>
      </c>
      <c r="S8" s="77">
        <v>8.73</v>
      </c>
      <c r="T8" s="57"/>
      <c r="U8" s="58">
        <f t="shared" si="12"/>
        <v>107.77</v>
      </c>
      <c r="V8" s="78">
        <v>0</v>
      </c>
      <c r="W8" s="77">
        <v>8.73</v>
      </c>
      <c r="X8" s="79"/>
      <c r="Y8" s="61">
        <f t="shared" si="13"/>
        <v>-8.73</v>
      </c>
      <c r="Z8" s="80">
        <v>68.6</v>
      </c>
      <c r="AA8" s="77">
        <v>8.73</v>
      </c>
      <c r="AB8" s="81"/>
      <c r="AC8" s="64">
        <f t="shared" si="14"/>
        <v>59.87</v>
      </c>
      <c r="AD8" s="80">
        <v>86</v>
      </c>
      <c r="AE8" s="77">
        <v>8.73</v>
      </c>
      <c r="AF8" s="81"/>
      <c r="AG8" s="64">
        <f t="shared" si="15"/>
        <v>77.27</v>
      </c>
      <c r="AH8" s="80">
        <v>83.4</v>
      </c>
      <c r="AI8" s="77">
        <v>8.73</v>
      </c>
      <c r="AJ8" s="81"/>
      <c r="AK8" s="64">
        <f t="shared" si="16"/>
        <v>74.67</v>
      </c>
      <c r="AL8" s="80">
        <v>24.9</v>
      </c>
      <c r="AM8" s="77">
        <v>8.73</v>
      </c>
      <c r="AN8" s="81"/>
      <c r="AO8" s="64">
        <f t="shared" si="17"/>
        <v>16.17</v>
      </c>
      <c r="AP8" s="80">
        <v>66.7</v>
      </c>
      <c r="AQ8" s="77">
        <v>8.73</v>
      </c>
      <c r="AR8" s="81"/>
      <c r="AS8" s="64">
        <f t="shared" si="18"/>
        <v>57.97</v>
      </c>
      <c r="AT8" s="80">
        <v>147.5</v>
      </c>
      <c r="AU8" s="77">
        <v>8.73</v>
      </c>
      <c r="AV8" s="81"/>
      <c r="AW8" s="64">
        <f t="shared" si="19"/>
        <v>138.77</v>
      </c>
      <c r="AX8" s="80"/>
      <c r="AY8" s="77"/>
      <c r="AZ8" s="82"/>
      <c r="BA8" s="64">
        <f t="shared" si="20"/>
        <v>0</v>
      </c>
      <c r="BB8" s="80"/>
      <c r="BC8" s="77"/>
      <c r="BD8" s="83"/>
      <c r="BE8" s="64">
        <f t="shared" si="21"/>
        <v>0</v>
      </c>
      <c r="BF8" s="80"/>
      <c r="BG8" s="77"/>
      <c r="BH8" s="84"/>
      <c r="BI8" s="67">
        <f t="shared" si="22"/>
        <v>0</v>
      </c>
      <c r="BJ8" s="85">
        <f t="shared" si="23"/>
        <v>12.8</v>
      </c>
      <c r="BK8" s="86">
        <f t="shared" si="24"/>
        <v>17.43</v>
      </c>
      <c r="BL8" s="87"/>
      <c r="BM8" s="88">
        <f t="shared" si="25"/>
        <v>-4.63</v>
      </c>
      <c r="BN8" s="116">
        <f t="shared" si="5"/>
        <v>-120.11</v>
      </c>
      <c r="BO8" s="73">
        <f t="shared" si="26"/>
        <v>-0.025</v>
      </c>
      <c r="BP8" s="74"/>
      <c r="BQ8" s="75">
        <f t="shared" si="27"/>
        <v>-120.085</v>
      </c>
      <c r="BR8" s="24"/>
    </row>
    <row r="9" spans="1:70" ht="21.75" customHeight="1">
      <c r="A9" s="2" t="s">
        <v>4</v>
      </c>
      <c r="B9" s="112">
        <f t="shared" si="2"/>
        <v>882</v>
      </c>
      <c r="C9" s="57">
        <v>248</v>
      </c>
      <c r="D9" s="57"/>
      <c r="E9" s="57">
        <v>634</v>
      </c>
      <c r="F9" s="72">
        <f t="shared" si="3"/>
        <v>721.636</v>
      </c>
      <c r="G9" s="73">
        <f t="shared" si="6"/>
        <v>202.909</v>
      </c>
      <c r="H9" s="74">
        <f t="shared" si="7"/>
        <v>0</v>
      </c>
      <c r="I9" s="75">
        <f t="shared" si="8"/>
        <v>518.727</v>
      </c>
      <c r="J9" s="116">
        <f t="shared" si="4"/>
        <v>749.2</v>
      </c>
      <c r="K9" s="73">
        <f t="shared" si="9"/>
        <v>202.95</v>
      </c>
      <c r="L9" s="74"/>
      <c r="M9" s="75">
        <f t="shared" si="10"/>
        <v>546.25</v>
      </c>
      <c r="N9" s="76">
        <v>165.7</v>
      </c>
      <c r="O9" s="77">
        <v>22.55</v>
      </c>
      <c r="P9" s="57"/>
      <c r="Q9" s="58">
        <f t="shared" si="11"/>
        <v>143.15</v>
      </c>
      <c r="R9" s="78">
        <v>167.3</v>
      </c>
      <c r="S9" s="77">
        <v>22.55</v>
      </c>
      <c r="T9" s="57"/>
      <c r="U9" s="58">
        <f t="shared" si="12"/>
        <v>144.75</v>
      </c>
      <c r="V9" s="78">
        <v>0</v>
      </c>
      <c r="W9" s="77">
        <v>22.55</v>
      </c>
      <c r="X9" s="79"/>
      <c r="Y9" s="61">
        <f t="shared" si="13"/>
        <v>-22.55</v>
      </c>
      <c r="Z9" s="80">
        <v>95.8</v>
      </c>
      <c r="AA9" s="77">
        <v>22.55</v>
      </c>
      <c r="AB9" s="81"/>
      <c r="AC9" s="64">
        <f t="shared" si="14"/>
        <v>73.25</v>
      </c>
      <c r="AD9" s="80">
        <v>96.9</v>
      </c>
      <c r="AE9" s="77">
        <v>22.55</v>
      </c>
      <c r="AF9" s="81"/>
      <c r="AG9" s="64">
        <f t="shared" si="15"/>
        <v>74.35</v>
      </c>
      <c r="AH9" s="80">
        <v>0</v>
      </c>
      <c r="AI9" s="77">
        <v>22.55</v>
      </c>
      <c r="AJ9" s="81"/>
      <c r="AK9" s="64">
        <f t="shared" si="16"/>
        <v>-22.55</v>
      </c>
      <c r="AL9" s="80">
        <v>98.6</v>
      </c>
      <c r="AM9" s="77">
        <v>22.55</v>
      </c>
      <c r="AN9" s="81"/>
      <c r="AO9" s="64">
        <f t="shared" si="17"/>
        <v>76.05</v>
      </c>
      <c r="AP9" s="80">
        <v>89.6</v>
      </c>
      <c r="AQ9" s="77">
        <v>22.55</v>
      </c>
      <c r="AR9" s="81"/>
      <c r="AS9" s="64">
        <f t="shared" si="18"/>
        <v>67.05</v>
      </c>
      <c r="AT9" s="80">
        <v>35.3</v>
      </c>
      <c r="AU9" s="77">
        <v>22.55</v>
      </c>
      <c r="AV9" s="81"/>
      <c r="AW9" s="64">
        <f t="shared" si="19"/>
        <v>12.75</v>
      </c>
      <c r="AX9" s="80"/>
      <c r="AY9" s="77"/>
      <c r="AZ9" s="82"/>
      <c r="BA9" s="64">
        <f t="shared" si="20"/>
        <v>0</v>
      </c>
      <c r="BB9" s="80"/>
      <c r="BC9" s="77"/>
      <c r="BD9" s="83"/>
      <c r="BE9" s="64">
        <f t="shared" si="21"/>
        <v>0</v>
      </c>
      <c r="BF9" s="80"/>
      <c r="BG9" s="77"/>
      <c r="BH9" s="84"/>
      <c r="BI9" s="67">
        <f t="shared" si="22"/>
        <v>0</v>
      </c>
      <c r="BJ9" s="85">
        <f t="shared" si="23"/>
        <v>132.8</v>
      </c>
      <c r="BK9" s="86">
        <f t="shared" si="24"/>
        <v>45.05</v>
      </c>
      <c r="BL9" s="87"/>
      <c r="BM9" s="88">
        <f t="shared" si="25"/>
        <v>87.75</v>
      </c>
      <c r="BN9" s="116">
        <f t="shared" si="5"/>
        <v>-27.564</v>
      </c>
      <c r="BO9" s="73">
        <f t="shared" si="26"/>
        <v>-0.041</v>
      </c>
      <c r="BP9" s="74"/>
      <c r="BQ9" s="75">
        <f t="shared" si="27"/>
        <v>-27.523</v>
      </c>
      <c r="BR9" s="24"/>
    </row>
    <row r="10" spans="1:70" ht="21.75" customHeight="1">
      <c r="A10" s="2" t="s">
        <v>5</v>
      </c>
      <c r="B10" s="112">
        <f t="shared" si="2"/>
        <v>2596</v>
      </c>
      <c r="C10" s="57">
        <v>85</v>
      </c>
      <c r="D10" s="57"/>
      <c r="E10" s="57">
        <v>2511</v>
      </c>
      <c r="F10" s="72">
        <f t="shared" si="3"/>
        <v>2124</v>
      </c>
      <c r="G10" s="73">
        <f t="shared" si="6"/>
        <v>69.545</v>
      </c>
      <c r="H10" s="74">
        <f t="shared" si="7"/>
        <v>0</v>
      </c>
      <c r="I10" s="75">
        <f t="shared" si="8"/>
        <v>2054.455</v>
      </c>
      <c r="J10" s="116">
        <f t="shared" si="4"/>
        <v>2596</v>
      </c>
      <c r="K10" s="73">
        <f t="shared" si="9"/>
        <v>69.57</v>
      </c>
      <c r="L10" s="74"/>
      <c r="M10" s="75">
        <f t="shared" si="10"/>
        <v>2526.43</v>
      </c>
      <c r="N10" s="76">
        <v>381</v>
      </c>
      <c r="O10" s="77">
        <v>7.73</v>
      </c>
      <c r="P10" s="57"/>
      <c r="Q10" s="58">
        <f t="shared" si="11"/>
        <v>373.27</v>
      </c>
      <c r="R10" s="78">
        <v>372.4</v>
      </c>
      <c r="S10" s="77">
        <v>7.73</v>
      </c>
      <c r="T10" s="57"/>
      <c r="U10" s="58">
        <f t="shared" si="12"/>
        <v>364.67</v>
      </c>
      <c r="V10" s="78">
        <v>163.5</v>
      </c>
      <c r="W10" s="77">
        <v>7.73</v>
      </c>
      <c r="X10" s="79"/>
      <c r="Y10" s="61">
        <f t="shared" si="13"/>
        <v>155.77</v>
      </c>
      <c r="Z10" s="80">
        <v>306.8</v>
      </c>
      <c r="AA10" s="77">
        <v>7.73</v>
      </c>
      <c r="AB10" s="81"/>
      <c r="AC10" s="64">
        <f t="shared" si="14"/>
        <v>299.07</v>
      </c>
      <c r="AD10" s="80">
        <v>306.8</v>
      </c>
      <c r="AE10" s="77">
        <v>7.73</v>
      </c>
      <c r="AF10" s="81"/>
      <c r="AG10" s="64">
        <f t="shared" si="15"/>
        <v>299.07</v>
      </c>
      <c r="AH10" s="80">
        <v>189.1</v>
      </c>
      <c r="AI10" s="77">
        <v>7.73</v>
      </c>
      <c r="AJ10" s="81"/>
      <c r="AK10" s="64">
        <f t="shared" si="16"/>
        <v>181.37</v>
      </c>
      <c r="AL10" s="80">
        <v>299.7</v>
      </c>
      <c r="AM10" s="77">
        <v>7.73</v>
      </c>
      <c r="AN10" s="81"/>
      <c r="AO10" s="64">
        <f t="shared" si="17"/>
        <v>291.97</v>
      </c>
      <c r="AP10" s="80">
        <v>312.4</v>
      </c>
      <c r="AQ10" s="77">
        <v>7.73</v>
      </c>
      <c r="AR10" s="81"/>
      <c r="AS10" s="64">
        <f t="shared" si="18"/>
        <v>304.67</v>
      </c>
      <c r="AT10" s="80">
        <v>264.3</v>
      </c>
      <c r="AU10" s="77">
        <v>7.73</v>
      </c>
      <c r="AV10" s="81"/>
      <c r="AW10" s="64">
        <f t="shared" si="19"/>
        <v>256.57</v>
      </c>
      <c r="AX10" s="80"/>
      <c r="AY10" s="77"/>
      <c r="AZ10" s="82"/>
      <c r="BA10" s="64">
        <f t="shared" si="20"/>
        <v>0</v>
      </c>
      <c r="BB10" s="80"/>
      <c r="BC10" s="77"/>
      <c r="BD10" s="83"/>
      <c r="BE10" s="64">
        <f t="shared" si="21"/>
        <v>0</v>
      </c>
      <c r="BF10" s="80"/>
      <c r="BG10" s="77"/>
      <c r="BH10" s="84"/>
      <c r="BI10" s="67">
        <f t="shared" si="22"/>
        <v>0</v>
      </c>
      <c r="BJ10" s="85">
        <f t="shared" si="23"/>
        <v>0</v>
      </c>
      <c r="BK10" s="86">
        <f t="shared" si="24"/>
        <v>15.43</v>
      </c>
      <c r="BL10" s="87"/>
      <c r="BM10" s="88">
        <f t="shared" si="25"/>
        <v>-15.43</v>
      </c>
      <c r="BN10" s="116">
        <f t="shared" si="5"/>
        <v>-472</v>
      </c>
      <c r="BO10" s="73">
        <f t="shared" si="26"/>
        <v>-0.025</v>
      </c>
      <c r="BP10" s="74"/>
      <c r="BQ10" s="75">
        <f t="shared" si="27"/>
        <v>-471.975</v>
      </c>
      <c r="BR10" s="24"/>
    </row>
    <row r="11" spans="1:70" ht="21.75" customHeight="1">
      <c r="A11" s="2" t="s">
        <v>6</v>
      </c>
      <c r="B11" s="112">
        <f t="shared" si="2"/>
        <v>599</v>
      </c>
      <c r="C11" s="57">
        <v>105</v>
      </c>
      <c r="D11" s="57"/>
      <c r="E11" s="57">
        <v>494</v>
      </c>
      <c r="F11" s="72">
        <f t="shared" si="3"/>
        <v>490.091</v>
      </c>
      <c r="G11" s="73">
        <f t="shared" si="6"/>
        <v>85.909</v>
      </c>
      <c r="H11" s="74">
        <f t="shared" si="7"/>
        <v>0</v>
      </c>
      <c r="I11" s="75">
        <f t="shared" si="8"/>
        <v>404.182</v>
      </c>
      <c r="J11" s="116">
        <f t="shared" si="4"/>
        <v>575.7</v>
      </c>
      <c r="K11" s="73">
        <f t="shared" si="9"/>
        <v>85.95</v>
      </c>
      <c r="L11" s="74"/>
      <c r="M11" s="75">
        <f t="shared" si="10"/>
        <v>489.75</v>
      </c>
      <c r="N11" s="76">
        <v>138.3</v>
      </c>
      <c r="O11" s="77">
        <v>9.55</v>
      </c>
      <c r="P11" s="57"/>
      <c r="Q11" s="58">
        <f t="shared" si="11"/>
        <v>128.75</v>
      </c>
      <c r="R11" s="78">
        <v>189.8</v>
      </c>
      <c r="S11" s="77">
        <v>9.55</v>
      </c>
      <c r="T11" s="57"/>
      <c r="U11" s="58">
        <f t="shared" si="12"/>
        <v>180.25</v>
      </c>
      <c r="V11" s="78">
        <v>0</v>
      </c>
      <c r="W11" s="77">
        <v>9.55</v>
      </c>
      <c r="X11" s="79"/>
      <c r="Y11" s="61">
        <f t="shared" si="13"/>
        <v>-9.55</v>
      </c>
      <c r="Z11" s="80">
        <v>66.4</v>
      </c>
      <c r="AA11" s="77">
        <v>9.55</v>
      </c>
      <c r="AB11" s="81"/>
      <c r="AC11" s="64">
        <f t="shared" si="14"/>
        <v>56.85</v>
      </c>
      <c r="AD11" s="80">
        <v>65.4</v>
      </c>
      <c r="AE11" s="77">
        <v>9.55</v>
      </c>
      <c r="AF11" s="81"/>
      <c r="AG11" s="64">
        <f t="shared" si="15"/>
        <v>55.85</v>
      </c>
      <c r="AH11" s="80">
        <v>0</v>
      </c>
      <c r="AI11" s="77">
        <v>9.55</v>
      </c>
      <c r="AJ11" s="81"/>
      <c r="AK11" s="64">
        <f t="shared" si="16"/>
        <v>-9.55</v>
      </c>
      <c r="AL11" s="80">
        <v>54.2</v>
      </c>
      <c r="AM11" s="77">
        <v>9.55</v>
      </c>
      <c r="AN11" s="81"/>
      <c r="AO11" s="64">
        <f t="shared" si="17"/>
        <v>44.65</v>
      </c>
      <c r="AP11" s="80">
        <v>61.6</v>
      </c>
      <c r="AQ11" s="77">
        <v>9.55</v>
      </c>
      <c r="AR11" s="81"/>
      <c r="AS11" s="64">
        <f t="shared" si="18"/>
        <v>52.05</v>
      </c>
      <c r="AT11" s="80">
        <v>0</v>
      </c>
      <c r="AU11" s="77">
        <v>9.55</v>
      </c>
      <c r="AV11" s="81"/>
      <c r="AW11" s="64">
        <f t="shared" si="19"/>
        <v>-9.55</v>
      </c>
      <c r="AX11" s="80"/>
      <c r="AY11" s="77"/>
      <c r="AZ11" s="82"/>
      <c r="BA11" s="64">
        <f t="shared" si="20"/>
        <v>0</v>
      </c>
      <c r="BB11" s="80"/>
      <c r="BC11" s="77"/>
      <c r="BD11" s="83"/>
      <c r="BE11" s="64">
        <f t="shared" si="21"/>
        <v>0</v>
      </c>
      <c r="BF11" s="80"/>
      <c r="BG11" s="77"/>
      <c r="BH11" s="84"/>
      <c r="BI11" s="67">
        <f t="shared" si="22"/>
        <v>0</v>
      </c>
      <c r="BJ11" s="85">
        <f t="shared" si="23"/>
        <v>23.3</v>
      </c>
      <c r="BK11" s="86">
        <f t="shared" si="24"/>
        <v>19.05</v>
      </c>
      <c r="BL11" s="87"/>
      <c r="BM11" s="88">
        <f t="shared" si="25"/>
        <v>4.25</v>
      </c>
      <c r="BN11" s="116">
        <f t="shared" si="5"/>
        <v>-85.609</v>
      </c>
      <c r="BO11" s="73">
        <f t="shared" si="26"/>
        <v>-0.041</v>
      </c>
      <c r="BP11" s="74"/>
      <c r="BQ11" s="75">
        <f t="shared" si="27"/>
        <v>-85.568</v>
      </c>
      <c r="BR11" s="24"/>
    </row>
    <row r="12" spans="1:70" ht="21.75" customHeight="1">
      <c r="A12" s="2" t="s">
        <v>7</v>
      </c>
      <c r="B12" s="112">
        <f t="shared" si="2"/>
        <v>793</v>
      </c>
      <c r="C12" s="57">
        <v>212</v>
      </c>
      <c r="D12" s="57"/>
      <c r="E12" s="57">
        <v>581</v>
      </c>
      <c r="F12" s="72">
        <f t="shared" si="3"/>
        <v>648.819</v>
      </c>
      <c r="G12" s="73">
        <f t="shared" si="6"/>
        <v>173.455</v>
      </c>
      <c r="H12" s="74">
        <f t="shared" si="7"/>
        <v>0</v>
      </c>
      <c r="I12" s="75">
        <f t="shared" si="8"/>
        <v>475.364</v>
      </c>
      <c r="J12" s="116">
        <f t="shared" si="4"/>
        <v>754.8</v>
      </c>
      <c r="K12" s="73">
        <f t="shared" si="9"/>
        <v>173.43</v>
      </c>
      <c r="L12" s="74"/>
      <c r="M12" s="75">
        <f t="shared" si="10"/>
        <v>581.37</v>
      </c>
      <c r="N12" s="76">
        <v>180.2</v>
      </c>
      <c r="O12" s="77">
        <v>19.27</v>
      </c>
      <c r="P12" s="57"/>
      <c r="Q12" s="58">
        <f t="shared" si="11"/>
        <v>160.93</v>
      </c>
      <c r="R12" s="78">
        <v>181</v>
      </c>
      <c r="S12" s="77">
        <v>19.27</v>
      </c>
      <c r="T12" s="57"/>
      <c r="U12" s="58">
        <f t="shared" si="12"/>
        <v>161.73</v>
      </c>
      <c r="V12" s="78">
        <v>0</v>
      </c>
      <c r="W12" s="77">
        <v>19.27</v>
      </c>
      <c r="X12" s="79"/>
      <c r="Y12" s="61">
        <f t="shared" si="13"/>
        <v>-19.27</v>
      </c>
      <c r="Z12" s="80">
        <v>88.1</v>
      </c>
      <c r="AA12" s="77">
        <v>19.27</v>
      </c>
      <c r="AB12" s="81"/>
      <c r="AC12" s="64">
        <f t="shared" si="14"/>
        <v>68.83</v>
      </c>
      <c r="AD12" s="80">
        <v>88.8</v>
      </c>
      <c r="AE12" s="77">
        <v>19.27</v>
      </c>
      <c r="AF12" s="81"/>
      <c r="AG12" s="64">
        <f t="shared" si="15"/>
        <v>69.53</v>
      </c>
      <c r="AH12" s="80">
        <v>0</v>
      </c>
      <c r="AI12" s="77">
        <v>19.27</v>
      </c>
      <c r="AJ12" s="81"/>
      <c r="AK12" s="64">
        <f t="shared" si="16"/>
        <v>-19.27</v>
      </c>
      <c r="AL12" s="80">
        <v>87.7</v>
      </c>
      <c r="AM12" s="77">
        <v>19.27</v>
      </c>
      <c r="AN12" s="81"/>
      <c r="AO12" s="64">
        <f t="shared" si="17"/>
        <v>68.43</v>
      </c>
      <c r="AP12" s="80">
        <v>88.9</v>
      </c>
      <c r="AQ12" s="77">
        <v>19.27</v>
      </c>
      <c r="AR12" s="81"/>
      <c r="AS12" s="64">
        <f t="shared" si="18"/>
        <v>69.63</v>
      </c>
      <c r="AT12" s="80">
        <v>40.1</v>
      </c>
      <c r="AU12" s="77">
        <v>19.27</v>
      </c>
      <c r="AV12" s="81"/>
      <c r="AW12" s="64">
        <f t="shared" si="19"/>
        <v>20.83</v>
      </c>
      <c r="AX12" s="80"/>
      <c r="AY12" s="77"/>
      <c r="AZ12" s="82"/>
      <c r="BA12" s="64">
        <f t="shared" si="20"/>
        <v>0</v>
      </c>
      <c r="BB12" s="80"/>
      <c r="BC12" s="77"/>
      <c r="BD12" s="83"/>
      <c r="BE12" s="64">
        <f t="shared" si="21"/>
        <v>0</v>
      </c>
      <c r="BF12" s="80"/>
      <c r="BG12" s="77"/>
      <c r="BH12" s="84"/>
      <c r="BI12" s="67">
        <f t="shared" si="22"/>
        <v>0</v>
      </c>
      <c r="BJ12" s="85">
        <f t="shared" si="23"/>
        <v>38.2</v>
      </c>
      <c r="BK12" s="86">
        <f t="shared" si="24"/>
        <v>38.57</v>
      </c>
      <c r="BL12" s="87"/>
      <c r="BM12" s="88">
        <f t="shared" si="25"/>
        <v>-0.37</v>
      </c>
      <c r="BN12" s="116">
        <f t="shared" si="5"/>
        <v>-105.981</v>
      </c>
      <c r="BO12" s="73">
        <f t="shared" si="26"/>
        <v>0.025</v>
      </c>
      <c r="BP12" s="74"/>
      <c r="BQ12" s="75">
        <f t="shared" si="27"/>
        <v>-106.006</v>
      </c>
      <c r="BR12" s="24"/>
    </row>
    <row r="13" spans="1:70" ht="21.75" customHeight="1">
      <c r="A13" s="2" t="s">
        <v>8</v>
      </c>
      <c r="B13" s="112">
        <f t="shared" si="2"/>
        <v>1493</v>
      </c>
      <c r="C13" s="57">
        <v>315</v>
      </c>
      <c r="D13" s="57"/>
      <c r="E13" s="57">
        <v>1178</v>
      </c>
      <c r="F13" s="72">
        <f t="shared" si="3"/>
        <v>1221.545</v>
      </c>
      <c r="G13" s="73">
        <f t="shared" si="6"/>
        <v>257.727</v>
      </c>
      <c r="H13" s="74">
        <f t="shared" si="7"/>
        <v>0</v>
      </c>
      <c r="I13" s="75">
        <f t="shared" si="8"/>
        <v>963.818</v>
      </c>
      <c r="J13" s="116">
        <f t="shared" si="4"/>
        <v>1472.7</v>
      </c>
      <c r="K13" s="73">
        <f t="shared" si="9"/>
        <v>257.76</v>
      </c>
      <c r="L13" s="74"/>
      <c r="M13" s="75">
        <f t="shared" si="10"/>
        <v>1214.94</v>
      </c>
      <c r="N13" s="76">
        <v>289.7</v>
      </c>
      <c r="O13" s="77">
        <v>28.64</v>
      </c>
      <c r="P13" s="57"/>
      <c r="Q13" s="58">
        <f t="shared" si="11"/>
        <v>261.06</v>
      </c>
      <c r="R13" s="78">
        <v>282.5</v>
      </c>
      <c r="S13" s="77">
        <v>28.64</v>
      </c>
      <c r="T13" s="57"/>
      <c r="U13" s="58">
        <f t="shared" si="12"/>
        <v>253.86</v>
      </c>
      <c r="V13" s="78">
        <v>0</v>
      </c>
      <c r="W13" s="77">
        <v>28.64</v>
      </c>
      <c r="X13" s="79"/>
      <c r="Y13" s="61">
        <f t="shared" si="13"/>
        <v>-28.64</v>
      </c>
      <c r="Z13" s="80">
        <v>163.6</v>
      </c>
      <c r="AA13" s="77">
        <v>28.64</v>
      </c>
      <c r="AB13" s="81"/>
      <c r="AC13" s="64">
        <f t="shared" si="14"/>
        <v>134.96</v>
      </c>
      <c r="AD13" s="80">
        <v>173.8</v>
      </c>
      <c r="AE13" s="77">
        <v>28.64</v>
      </c>
      <c r="AF13" s="81"/>
      <c r="AG13" s="64">
        <f t="shared" si="15"/>
        <v>145.16</v>
      </c>
      <c r="AH13" s="80">
        <v>81.7</v>
      </c>
      <c r="AI13" s="77">
        <v>28.64</v>
      </c>
      <c r="AJ13" s="81"/>
      <c r="AK13" s="64">
        <f t="shared" si="16"/>
        <v>53.06</v>
      </c>
      <c r="AL13" s="80">
        <v>152.3</v>
      </c>
      <c r="AM13" s="77">
        <v>28.64</v>
      </c>
      <c r="AN13" s="81"/>
      <c r="AO13" s="64">
        <f t="shared" si="17"/>
        <v>123.66</v>
      </c>
      <c r="AP13" s="80">
        <v>127.5</v>
      </c>
      <c r="AQ13" s="77">
        <v>28.64</v>
      </c>
      <c r="AR13" s="81"/>
      <c r="AS13" s="64">
        <f t="shared" si="18"/>
        <v>98.86</v>
      </c>
      <c r="AT13" s="80">
        <v>201.6</v>
      </c>
      <c r="AU13" s="77">
        <v>28.64</v>
      </c>
      <c r="AV13" s="81"/>
      <c r="AW13" s="64">
        <f t="shared" si="19"/>
        <v>172.96</v>
      </c>
      <c r="AX13" s="80"/>
      <c r="AY13" s="77"/>
      <c r="AZ13" s="82"/>
      <c r="BA13" s="64">
        <f t="shared" si="20"/>
        <v>0</v>
      </c>
      <c r="BB13" s="80"/>
      <c r="BC13" s="77"/>
      <c r="BD13" s="83"/>
      <c r="BE13" s="64">
        <f t="shared" si="21"/>
        <v>0</v>
      </c>
      <c r="BF13" s="80"/>
      <c r="BG13" s="77"/>
      <c r="BH13" s="84"/>
      <c r="BI13" s="67">
        <f t="shared" si="22"/>
        <v>0</v>
      </c>
      <c r="BJ13" s="85">
        <f t="shared" si="23"/>
        <v>20.3</v>
      </c>
      <c r="BK13" s="86">
        <f t="shared" si="24"/>
        <v>57.24</v>
      </c>
      <c r="BL13" s="87"/>
      <c r="BM13" s="88">
        <f t="shared" si="25"/>
        <v>-36.94</v>
      </c>
      <c r="BN13" s="116">
        <f t="shared" si="5"/>
        <v>-251.155</v>
      </c>
      <c r="BO13" s="73">
        <f t="shared" si="26"/>
        <v>-0.033</v>
      </c>
      <c r="BP13" s="74"/>
      <c r="BQ13" s="75">
        <f t="shared" si="27"/>
        <v>-251.122</v>
      </c>
      <c r="BR13" s="24"/>
    </row>
    <row r="14" spans="1:70" ht="21.75" customHeight="1">
      <c r="A14" s="2" t="s">
        <v>9</v>
      </c>
      <c r="B14" s="112">
        <f t="shared" si="2"/>
        <v>1105</v>
      </c>
      <c r="C14" s="57">
        <v>91</v>
      </c>
      <c r="D14" s="57"/>
      <c r="E14" s="57">
        <v>1014</v>
      </c>
      <c r="F14" s="72">
        <f t="shared" si="3"/>
        <v>904.091</v>
      </c>
      <c r="G14" s="73">
        <f t="shared" si="6"/>
        <v>74.455</v>
      </c>
      <c r="H14" s="74">
        <f t="shared" si="7"/>
        <v>0</v>
      </c>
      <c r="I14" s="75">
        <f t="shared" si="8"/>
        <v>829.636</v>
      </c>
      <c r="J14" s="116">
        <f t="shared" si="4"/>
        <v>973.4</v>
      </c>
      <c r="K14" s="73">
        <f t="shared" si="9"/>
        <v>74.43</v>
      </c>
      <c r="L14" s="74"/>
      <c r="M14" s="75">
        <f t="shared" si="10"/>
        <v>898.97</v>
      </c>
      <c r="N14" s="76">
        <v>197.5</v>
      </c>
      <c r="O14" s="77">
        <v>8.27</v>
      </c>
      <c r="P14" s="57"/>
      <c r="Q14" s="58">
        <f t="shared" si="11"/>
        <v>189.23</v>
      </c>
      <c r="R14" s="78">
        <v>189.2</v>
      </c>
      <c r="S14" s="77">
        <v>8.27</v>
      </c>
      <c r="T14" s="57"/>
      <c r="U14" s="58">
        <f t="shared" si="12"/>
        <v>180.93</v>
      </c>
      <c r="V14" s="78">
        <v>0</v>
      </c>
      <c r="W14" s="77">
        <v>8.27</v>
      </c>
      <c r="X14" s="79"/>
      <c r="Y14" s="61">
        <f t="shared" si="13"/>
        <v>-8.27</v>
      </c>
      <c r="Z14" s="80">
        <v>110.2</v>
      </c>
      <c r="AA14" s="77">
        <v>8.27</v>
      </c>
      <c r="AB14" s="81"/>
      <c r="AC14" s="64">
        <f t="shared" si="14"/>
        <v>101.93</v>
      </c>
      <c r="AD14" s="80">
        <v>89.7</v>
      </c>
      <c r="AE14" s="77">
        <v>8.27</v>
      </c>
      <c r="AF14" s="81"/>
      <c r="AG14" s="64">
        <f t="shared" si="15"/>
        <v>81.43</v>
      </c>
      <c r="AH14" s="80">
        <v>40.1</v>
      </c>
      <c r="AI14" s="77">
        <v>8.27</v>
      </c>
      <c r="AJ14" s="81"/>
      <c r="AK14" s="64">
        <f t="shared" si="16"/>
        <v>31.83</v>
      </c>
      <c r="AL14" s="80">
        <v>130.4</v>
      </c>
      <c r="AM14" s="77">
        <v>8.27</v>
      </c>
      <c r="AN14" s="81"/>
      <c r="AO14" s="64">
        <f t="shared" si="17"/>
        <v>122.13</v>
      </c>
      <c r="AP14" s="80">
        <v>115.5</v>
      </c>
      <c r="AQ14" s="77">
        <v>8.27</v>
      </c>
      <c r="AR14" s="81"/>
      <c r="AS14" s="64">
        <f t="shared" si="18"/>
        <v>107.23</v>
      </c>
      <c r="AT14" s="80">
        <v>100.8</v>
      </c>
      <c r="AU14" s="77">
        <v>8.27</v>
      </c>
      <c r="AV14" s="81"/>
      <c r="AW14" s="64">
        <f t="shared" si="19"/>
        <v>92.53</v>
      </c>
      <c r="AX14" s="80"/>
      <c r="AY14" s="77"/>
      <c r="AZ14" s="82"/>
      <c r="BA14" s="64">
        <f t="shared" si="20"/>
        <v>0</v>
      </c>
      <c r="BB14" s="80"/>
      <c r="BC14" s="77"/>
      <c r="BD14" s="83"/>
      <c r="BE14" s="64">
        <f t="shared" si="21"/>
        <v>0</v>
      </c>
      <c r="BF14" s="80"/>
      <c r="BG14" s="77"/>
      <c r="BH14" s="84"/>
      <c r="BI14" s="67">
        <f t="shared" si="22"/>
        <v>0</v>
      </c>
      <c r="BJ14" s="85">
        <f t="shared" si="23"/>
        <v>131.6</v>
      </c>
      <c r="BK14" s="86">
        <f t="shared" si="24"/>
        <v>16.57</v>
      </c>
      <c r="BL14" s="87"/>
      <c r="BM14" s="88">
        <f t="shared" si="25"/>
        <v>115.03</v>
      </c>
      <c r="BN14" s="116">
        <f t="shared" si="5"/>
        <v>-69.309</v>
      </c>
      <c r="BO14" s="73">
        <f t="shared" si="26"/>
        <v>0.025</v>
      </c>
      <c r="BP14" s="74"/>
      <c r="BQ14" s="75">
        <f t="shared" si="27"/>
        <v>-69.334</v>
      </c>
      <c r="BR14" s="24"/>
    </row>
    <row r="15" spans="1:70" ht="21.75" customHeight="1">
      <c r="A15" s="2" t="s">
        <v>10</v>
      </c>
      <c r="B15" s="112">
        <f t="shared" si="2"/>
        <v>1557</v>
      </c>
      <c r="C15" s="57">
        <v>286</v>
      </c>
      <c r="D15" s="57"/>
      <c r="E15" s="57">
        <v>1271</v>
      </c>
      <c r="F15" s="72">
        <f t="shared" si="3"/>
        <v>1273.909</v>
      </c>
      <c r="G15" s="73">
        <f t="shared" si="6"/>
        <v>234</v>
      </c>
      <c r="H15" s="74">
        <f t="shared" si="7"/>
        <v>0</v>
      </c>
      <c r="I15" s="75">
        <f t="shared" si="8"/>
        <v>1039.909</v>
      </c>
      <c r="J15" s="116">
        <f t="shared" si="4"/>
        <v>1514.7</v>
      </c>
      <c r="K15" s="73">
        <f t="shared" si="9"/>
        <v>234</v>
      </c>
      <c r="L15" s="74"/>
      <c r="M15" s="75">
        <f t="shared" si="10"/>
        <v>1280.7</v>
      </c>
      <c r="N15" s="76">
        <v>233.2</v>
      </c>
      <c r="O15" s="77">
        <v>26</v>
      </c>
      <c r="P15" s="57"/>
      <c r="Q15" s="58">
        <f t="shared" si="11"/>
        <v>207.2</v>
      </c>
      <c r="R15" s="78">
        <v>178.3</v>
      </c>
      <c r="S15" s="77">
        <v>26</v>
      </c>
      <c r="T15" s="57"/>
      <c r="U15" s="58">
        <f t="shared" si="12"/>
        <v>152.3</v>
      </c>
      <c r="V15" s="78">
        <v>0</v>
      </c>
      <c r="W15" s="77">
        <v>26</v>
      </c>
      <c r="X15" s="79"/>
      <c r="Y15" s="61">
        <f t="shared" si="13"/>
        <v>-26</v>
      </c>
      <c r="Z15" s="80">
        <v>155.8</v>
      </c>
      <c r="AA15" s="77">
        <v>26</v>
      </c>
      <c r="AB15" s="81"/>
      <c r="AC15" s="64">
        <f t="shared" si="14"/>
        <v>129.8</v>
      </c>
      <c r="AD15" s="80">
        <v>170.1</v>
      </c>
      <c r="AE15" s="77">
        <v>26</v>
      </c>
      <c r="AF15" s="81"/>
      <c r="AG15" s="64">
        <f t="shared" si="15"/>
        <v>144.1</v>
      </c>
      <c r="AH15" s="80">
        <v>290.4</v>
      </c>
      <c r="AI15" s="77">
        <v>26</v>
      </c>
      <c r="AJ15" s="81"/>
      <c r="AK15" s="64">
        <f t="shared" si="16"/>
        <v>264.4</v>
      </c>
      <c r="AL15" s="80">
        <v>110.7</v>
      </c>
      <c r="AM15" s="77">
        <v>26</v>
      </c>
      <c r="AN15" s="81"/>
      <c r="AO15" s="64">
        <f t="shared" si="17"/>
        <v>84.7</v>
      </c>
      <c r="AP15" s="80">
        <v>110.8</v>
      </c>
      <c r="AQ15" s="77">
        <v>26</v>
      </c>
      <c r="AR15" s="81"/>
      <c r="AS15" s="64">
        <f t="shared" si="18"/>
        <v>84.8</v>
      </c>
      <c r="AT15" s="80">
        <v>265.4</v>
      </c>
      <c r="AU15" s="77">
        <v>26</v>
      </c>
      <c r="AV15" s="81"/>
      <c r="AW15" s="64">
        <f t="shared" si="19"/>
        <v>239.4</v>
      </c>
      <c r="AX15" s="80"/>
      <c r="AY15" s="77"/>
      <c r="AZ15" s="82"/>
      <c r="BA15" s="64">
        <f t="shared" si="20"/>
        <v>0</v>
      </c>
      <c r="BB15" s="80"/>
      <c r="BC15" s="77"/>
      <c r="BD15" s="83"/>
      <c r="BE15" s="64">
        <f t="shared" si="21"/>
        <v>0</v>
      </c>
      <c r="BF15" s="80"/>
      <c r="BG15" s="77"/>
      <c r="BH15" s="84"/>
      <c r="BI15" s="67">
        <f t="shared" si="22"/>
        <v>0</v>
      </c>
      <c r="BJ15" s="85">
        <f t="shared" si="23"/>
        <v>42.3</v>
      </c>
      <c r="BK15" s="86">
        <f t="shared" si="24"/>
        <v>52</v>
      </c>
      <c r="BL15" s="87"/>
      <c r="BM15" s="88">
        <f t="shared" si="25"/>
        <v>-9.7</v>
      </c>
      <c r="BN15" s="116">
        <f t="shared" si="5"/>
        <v>-240.791</v>
      </c>
      <c r="BO15" s="73">
        <f t="shared" si="26"/>
        <v>0</v>
      </c>
      <c r="BP15" s="74"/>
      <c r="BQ15" s="75">
        <f t="shared" si="27"/>
        <v>-240.791</v>
      </c>
      <c r="BR15" s="24"/>
    </row>
    <row r="16" spans="1:70" ht="21.75" customHeight="1">
      <c r="A16" s="2" t="s">
        <v>11</v>
      </c>
      <c r="B16" s="112">
        <f t="shared" si="2"/>
        <v>936</v>
      </c>
      <c r="C16" s="57">
        <v>191</v>
      </c>
      <c r="D16" s="57"/>
      <c r="E16" s="57">
        <v>745</v>
      </c>
      <c r="F16" s="72">
        <f t="shared" si="3"/>
        <v>765.818</v>
      </c>
      <c r="G16" s="73">
        <f t="shared" si="6"/>
        <v>156.273</v>
      </c>
      <c r="H16" s="74">
        <f t="shared" si="7"/>
        <v>0</v>
      </c>
      <c r="I16" s="75">
        <f t="shared" si="8"/>
        <v>609.545</v>
      </c>
      <c r="J16" s="116">
        <f t="shared" si="4"/>
        <v>797.2</v>
      </c>
      <c r="K16" s="73">
        <f t="shared" si="9"/>
        <v>156.24</v>
      </c>
      <c r="L16" s="74"/>
      <c r="M16" s="75">
        <f t="shared" si="10"/>
        <v>640.96</v>
      </c>
      <c r="N16" s="76">
        <v>159.9</v>
      </c>
      <c r="O16" s="77">
        <v>17.36</v>
      </c>
      <c r="P16" s="57"/>
      <c r="Q16" s="58">
        <f t="shared" si="11"/>
        <v>142.54</v>
      </c>
      <c r="R16" s="78">
        <v>146.4</v>
      </c>
      <c r="S16" s="77">
        <v>17.36</v>
      </c>
      <c r="T16" s="57"/>
      <c r="U16" s="58">
        <f t="shared" si="12"/>
        <v>129.04</v>
      </c>
      <c r="V16" s="78">
        <v>0</v>
      </c>
      <c r="W16" s="77">
        <v>17.36</v>
      </c>
      <c r="X16" s="79"/>
      <c r="Y16" s="61">
        <f t="shared" si="13"/>
        <v>-17.36</v>
      </c>
      <c r="Z16" s="80">
        <v>83.2</v>
      </c>
      <c r="AA16" s="77">
        <v>17.36</v>
      </c>
      <c r="AB16" s="81"/>
      <c r="AC16" s="64">
        <f t="shared" si="14"/>
        <v>65.84</v>
      </c>
      <c r="AD16" s="80">
        <v>95.3</v>
      </c>
      <c r="AE16" s="77">
        <v>17.36</v>
      </c>
      <c r="AF16" s="81"/>
      <c r="AG16" s="64">
        <f t="shared" si="15"/>
        <v>77.94</v>
      </c>
      <c r="AH16" s="80">
        <v>42.4</v>
      </c>
      <c r="AI16" s="77">
        <v>17.36</v>
      </c>
      <c r="AJ16" s="81"/>
      <c r="AK16" s="64">
        <f t="shared" si="16"/>
        <v>25.04</v>
      </c>
      <c r="AL16" s="80">
        <v>52.9</v>
      </c>
      <c r="AM16" s="77">
        <v>17.36</v>
      </c>
      <c r="AN16" s="81"/>
      <c r="AO16" s="64">
        <f t="shared" si="17"/>
        <v>35.54</v>
      </c>
      <c r="AP16" s="80">
        <v>99.3</v>
      </c>
      <c r="AQ16" s="77">
        <v>17.36</v>
      </c>
      <c r="AR16" s="81"/>
      <c r="AS16" s="64">
        <f t="shared" si="18"/>
        <v>81.94</v>
      </c>
      <c r="AT16" s="80">
        <v>117.8</v>
      </c>
      <c r="AU16" s="77">
        <v>17.36</v>
      </c>
      <c r="AV16" s="81"/>
      <c r="AW16" s="64">
        <f t="shared" si="19"/>
        <v>100.44</v>
      </c>
      <c r="AX16" s="80"/>
      <c r="AY16" s="77"/>
      <c r="AZ16" s="82"/>
      <c r="BA16" s="64">
        <f t="shared" si="20"/>
        <v>0</v>
      </c>
      <c r="BB16" s="80"/>
      <c r="BC16" s="77"/>
      <c r="BD16" s="83"/>
      <c r="BE16" s="64">
        <f t="shared" si="21"/>
        <v>0</v>
      </c>
      <c r="BF16" s="80"/>
      <c r="BG16" s="77"/>
      <c r="BH16" s="84"/>
      <c r="BI16" s="67">
        <f t="shared" si="22"/>
        <v>0</v>
      </c>
      <c r="BJ16" s="85">
        <f t="shared" si="23"/>
        <v>138.8</v>
      </c>
      <c r="BK16" s="86">
        <f t="shared" si="24"/>
        <v>34.76</v>
      </c>
      <c r="BL16" s="87"/>
      <c r="BM16" s="88">
        <f t="shared" si="25"/>
        <v>104.04</v>
      </c>
      <c r="BN16" s="116">
        <f t="shared" si="5"/>
        <v>-31.382</v>
      </c>
      <c r="BO16" s="73">
        <f t="shared" si="26"/>
        <v>0.033</v>
      </c>
      <c r="BP16" s="74"/>
      <c r="BQ16" s="75">
        <f t="shared" si="27"/>
        <v>-31.415</v>
      </c>
      <c r="BR16" s="24"/>
    </row>
    <row r="17" spans="1:70" ht="21.75" customHeight="1">
      <c r="A17" s="2" t="s">
        <v>12</v>
      </c>
      <c r="B17" s="112">
        <f t="shared" si="2"/>
        <v>745</v>
      </c>
      <c r="C17" s="57">
        <v>192</v>
      </c>
      <c r="D17" s="57"/>
      <c r="E17" s="57">
        <v>553</v>
      </c>
      <c r="F17" s="72">
        <f t="shared" si="3"/>
        <v>609.546</v>
      </c>
      <c r="G17" s="73">
        <f t="shared" si="6"/>
        <v>157.091</v>
      </c>
      <c r="H17" s="74">
        <f t="shared" si="7"/>
        <v>0</v>
      </c>
      <c r="I17" s="75">
        <f t="shared" si="8"/>
        <v>452.455</v>
      </c>
      <c r="J17" s="116">
        <f t="shared" si="4"/>
        <v>698.6</v>
      </c>
      <c r="K17" s="73">
        <f t="shared" si="9"/>
        <v>157.05</v>
      </c>
      <c r="L17" s="74"/>
      <c r="M17" s="75">
        <f t="shared" si="10"/>
        <v>541.55</v>
      </c>
      <c r="N17" s="76">
        <v>56.2</v>
      </c>
      <c r="O17" s="77">
        <v>17.45</v>
      </c>
      <c r="P17" s="57"/>
      <c r="Q17" s="58">
        <f t="shared" si="11"/>
        <v>38.75</v>
      </c>
      <c r="R17" s="78">
        <v>107.3</v>
      </c>
      <c r="S17" s="77">
        <v>17.45</v>
      </c>
      <c r="T17" s="57"/>
      <c r="U17" s="58">
        <f t="shared" si="12"/>
        <v>89.85</v>
      </c>
      <c r="V17" s="78">
        <v>10.7</v>
      </c>
      <c r="W17" s="77">
        <v>17.45</v>
      </c>
      <c r="X17" s="79"/>
      <c r="Y17" s="61">
        <f t="shared" si="13"/>
        <v>-6.75</v>
      </c>
      <c r="Z17" s="80">
        <v>81.7</v>
      </c>
      <c r="AA17" s="77">
        <v>17.45</v>
      </c>
      <c r="AB17" s="81"/>
      <c r="AC17" s="64">
        <f t="shared" si="14"/>
        <v>64.25</v>
      </c>
      <c r="AD17" s="80">
        <v>70.5</v>
      </c>
      <c r="AE17" s="77">
        <v>17.45</v>
      </c>
      <c r="AF17" s="81"/>
      <c r="AG17" s="64">
        <f t="shared" si="15"/>
        <v>53.05</v>
      </c>
      <c r="AH17" s="80">
        <v>142.8</v>
      </c>
      <c r="AI17" s="77">
        <v>17.45</v>
      </c>
      <c r="AJ17" s="81"/>
      <c r="AK17" s="64">
        <f t="shared" si="16"/>
        <v>125.35</v>
      </c>
      <c r="AL17" s="80">
        <v>22.6</v>
      </c>
      <c r="AM17" s="77">
        <v>17.45</v>
      </c>
      <c r="AN17" s="81"/>
      <c r="AO17" s="64">
        <f t="shared" si="17"/>
        <v>5.15</v>
      </c>
      <c r="AP17" s="80">
        <v>62.2</v>
      </c>
      <c r="AQ17" s="77">
        <v>17.45</v>
      </c>
      <c r="AR17" s="81"/>
      <c r="AS17" s="64">
        <f t="shared" si="18"/>
        <v>44.75</v>
      </c>
      <c r="AT17" s="80">
        <v>144.6</v>
      </c>
      <c r="AU17" s="77">
        <v>17.45</v>
      </c>
      <c r="AV17" s="81"/>
      <c r="AW17" s="64">
        <f t="shared" si="19"/>
        <v>127.15</v>
      </c>
      <c r="AX17" s="80"/>
      <c r="AY17" s="77"/>
      <c r="AZ17" s="82"/>
      <c r="BA17" s="64">
        <f t="shared" si="20"/>
        <v>0</v>
      </c>
      <c r="BB17" s="80"/>
      <c r="BC17" s="77"/>
      <c r="BD17" s="83"/>
      <c r="BE17" s="64">
        <f t="shared" si="21"/>
        <v>0</v>
      </c>
      <c r="BF17" s="80"/>
      <c r="BG17" s="77"/>
      <c r="BH17" s="84"/>
      <c r="BI17" s="67">
        <f t="shared" si="22"/>
        <v>0</v>
      </c>
      <c r="BJ17" s="85">
        <f t="shared" si="23"/>
        <v>46.4</v>
      </c>
      <c r="BK17" s="86">
        <f t="shared" si="24"/>
        <v>34.95</v>
      </c>
      <c r="BL17" s="87"/>
      <c r="BM17" s="88">
        <f t="shared" si="25"/>
        <v>11.45</v>
      </c>
      <c r="BN17" s="116">
        <f t="shared" si="5"/>
        <v>-89.054</v>
      </c>
      <c r="BO17" s="73">
        <f t="shared" si="26"/>
        <v>0.041</v>
      </c>
      <c r="BP17" s="74"/>
      <c r="BQ17" s="75">
        <f t="shared" si="27"/>
        <v>-89.095</v>
      </c>
      <c r="BR17" s="24"/>
    </row>
    <row r="18" spans="1:70" ht="21.75" customHeight="1">
      <c r="A18" s="2" t="s">
        <v>13</v>
      </c>
      <c r="B18" s="112">
        <f t="shared" si="2"/>
        <v>1085</v>
      </c>
      <c r="C18" s="57">
        <v>409</v>
      </c>
      <c r="D18" s="57"/>
      <c r="E18" s="57">
        <v>676</v>
      </c>
      <c r="F18" s="72">
        <f t="shared" si="3"/>
        <v>887.727</v>
      </c>
      <c r="G18" s="73">
        <f t="shared" si="6"/>
        <v>334.636</v>
      </c>
      <c r="H18" s="74">
        <f t="shared" si="7"/>
        <v>0</v>
      </c>
      <c r="I18" s="75">
        <f t="shared" si="8"/>
        <v>553.091</v>
      </c>
      <c r="J18" s="116">
        <f t="shared" si="4"/>
        <v>984.8</v>
      </c>
      <c r="K18" s="73">
        <f t="shared" si="9"/>
        <v>334.62</v>
      </c>
      <c r="L18" s="74"/>
      <c r="M18" s="75">
        <f t="shared" si="10"/>
        <v>650.18</v>
      </c>
      <c r="N18" s="76">
        <v>186.8</v>
      </c>
      <c r="O18" s="77">
        <v>37.18</v>
      </c>
      <c r="P18" s="57"/>
      <c r="Q18" s="58">
        <f t="shared" si="11"/>
        <v>149.62</v>
      </c>
      <c r="R18" s="78">
        <v>161.8</v>
      </c>
      <c r="S18" s="77">
        <v>37.18</v>
      </c>
      <c r="T18" s="57"/>
      <c r="U18" s="58">
        <f t="shared" si="12"/>
        <v>124.62</v>
      </c>
      <c r="V18" s="78">
        <v>0</v>
      </c>
      <c r="W18" s="77">
        <v>37.18</v>
      </c>
      <c r="X18" s="79"/>
      <c r="Y18" s="61">
        <f t="shared" si="13"/>
        <v>-37.18</v>
      </c>
      <c r="Z18" s="80">
        <v>118.5</v>
      </c>
      <c r="AA18" s="77">
        <v>37.18</v>
      </c>
      <c r="AB18" s="81"/>
      <c r="AC18" s="64">
        <f t="shared" si="14"/>
        <v>81.32</v>
      </c>
      <c r="AD18" s="80">
        <v>96</v>
      </c>
      <c r="AE18" s="77">
        <v>37.18</v>
      </c>
      <c r="AF18" s="81"/>
      <c r="AG18" s="64">
        <f t="shared" si="15"/>
        <v>58.82</v>
      </c>
      <c r="AH18" s="80">
        <v>85.8</v>
      </c>
      <c r="AI18" s="77">
        <v>37.18</v>
      </c>
      <c r="AJ18" s="81"/>
      <c r="AK18" s="64">
        <f t="shared" si="16"/>
        <v>48.62</v>
      </c>
      <c r="AL18" s="80">
        <v>23.5</v>
      </c>
      <c r="AM18" s="77">
        <v>37.18</v>
      </c>
      <c r="AN18" s="81"/>
      <c r="AO18" s="64">
        <f t="shared" si="17"/>
        <v>-13.68</v>
      </c>
      <c r="AP18" s="80">
        <v>89.4</v>
      </c>
      <c r="AQ18" s="77">
        <v>37.18</v>
      </c>
      <c r="AR18" s="81"/>
      <c r="AS18" s="64">
        <f t="shared" si="18"/>
        <v>52.22</v>
      </c>
      <c r="AT18" s="80">
        <v>223</v>
      </c>
      <c r="AU18" s="77">
        <v>37.18</v>
      </c>
      <c r="AV18" s="81"/>
      <c r="AW18" s="64">
        <f t="shared" si="19"/>
        <v>185.82</v>
      </c>
      <c r="AX18" s="80"/>
      <c r="AY18" s="77"/>
      <c r="AZ18" s="82"/>
      <c r="BA18" s="64">
        <f t="shared" si="20"/>
        <v>0</v>
      </c>
      <c r="BB18" s="80"/>
      <c r="BC18" s="77"/>
      <c r="BD18" s="83"/>
      <c r="BE18" s="64">
        <f t="shared" si="21"/>
        <v>0</v>
      </c>
      <c r="BF18" s="80"/>
      <c r="BG18" s="77"/>
      <c r="BH18" s="84"/>
      <c r="BI18" s="67">
        <f t="shared" si="22"/>
        <v>0</v>
      </c>
      <c r="BJ18" s="85">
        <f t="shared" si="23"/>
        <v>100.2</v>
      </c>
      <c r="BK18" s="86">
        <f t="shared" si="24"/>
        <v>74.38</v>
      </c>
      <c r="BL18" s="87"/>
      <c r="BM18" s="88">
        <f t="shared" si="25"/>
        <v>25.82</v>
      </c>
      <c r="BN18" s="116">
        <f t="shared" si="5"/>
        <v>-97.073</v>
      </c>
      <c r="BO18" s="73">
        <f t="shared" si="26"/>
        <v>0.016</v>
      </c>
      <c r="BP18" s="74"/>
      <c r="BQ18" s="75">
        <f t="shared" si="27"/>
        <v>-97.089</v>
      </c>
      <c r="BR18" s="24"/>
    </row>
    <row r="19" spans="1:70" ht="21.75" customHeight="1" thickBot="1">
      <c r="A19" s="3" t="s">
        <v>14</v>
      </c>
      <c r="B19" s="112">
        <f t="shared" si="2"/>
        <v>938</v>
      </c>
      <c r="C19" s="95">
        <v>235</v>
      </c>
      <c r="D19" s="95"/>
      <c r="E19" s="95">
        <v>703</v>
      </c>
      <c r="F19" s="89">
        <f t="shared" si="3"/>
        <v>767.455</v>
      </c>
      <c r="G19" s="90">
        <f t="shared" si="6"/>
        <v>192.273</v>
      </c>
      <c r="H19" s="91">
        <f t="shared" si="7"/>
        <v>0</v>
      </c>
      <c r="I19" s="92">
        <f t="shared" si="8"/>
        <v>575.182</v>
      </c>
      <c r="J19" s="117">
        <f t="shared" si="4"/>
        <v>852.6</v>
      </c>
      <c r="K19" s="90">
        <f t="shared" si="9"/>
        <v>192.24</v>
      </c>
      <c r="L19" s="91"/>
      <c r="M19" s="92">
        <f t="shared" si="10"/>
        <v>660.36</v>
      </c>
      <c r="N19" s="93">
        <v>217.1</v>
      </c>
      <c r="O19" s="94">
        <v>21.36</v>
      </c>
      <c r="P19" s="95"/>
      <c r="Q19" s="58">
        <f t="shared" si="11"/>
        <v>195.74</v>
      </c>
      <c r="R19" s="96">
        <v>209.9</v>
      </c>
      <c r="S19" s="94">
        <v>21.36</v>
      </c>
      <c r="T19" s="95"/>
      <c r="U19" s="58">
        <f t="shared" si="12"/>
        <v>188.54</v>
      </c>
      <c r="V19" s="96">
        <v>0</v>
      </c>
      <c r="W19" s="94">
        <v>21.36</v>
      </c>
      <c r="X19" s="97"/>
      <c r="Y19" s="61">
        <f t="shared" si="13"/>
        <v>-21.36</v>
      </c>
      <c r="Z19" s="98">
        <v>99.6</v>
      </c>
      <c r="AA19" s="94">
        <v>21.36</v>
      </c>
      <c r="AB19" s="99"/>
      <c r="AC19" s="64">
        <f t="shared" si="14"/>
        <v>78.24</v>
      </c>
      <c r="AD19" s="98">
        <v>102.8</v>
      </c>
      <c r="AE19" s="94">
        <v>21.36</v>
      </c>
      <c r="AF19" s="99"/>
      <c r="AG19" s="64">
        <f t="shared" si="15"/>
        <v>81.44</v>
      </c>
      <c r="AH19" s="98">
        <v>0</v>
      </c>
      <c r="AI19" s="94">
        <v>21.36</v>
      </c>
      <c r="AJ19" s="99"/>
      <c r="AK19" s="64">
        <f t="shared" si="16"/>
        <v>-21.36</v>
      </c>
      <c r="AL19" s="98">
        <v>104.6</v>
      </c>
      <c r="AM19" s="94">
        <v>21.36</v>
      </c>
      <c r="AN19" s="99"/>
      <c r="AO19" s="64">
        <f t="shared" si="17"/>
        <v>83.24</v>
      </c>
      <c r="AP19" s="98">
        <v>90.1</v>
      </c>
      <c r="AQ19" s="94">
        <v>21.36</v>
      </c>
      <c r="AR19" s="99"/>
      <c r="AS19" s="64">
        <f t="shared" si="18"/>
        <v>68.74</v>
      </c>
      <c r="AT19" s="98">
        <v>28.5</v>
      </c>
      <c r="AU19" s="94">
        <v>21.36</v>
      </c>
      <c r="AV19" s="99"/>
      <c r="AW19" s="64">
        <f t="shared" si="19"/>
        <v>7.14</v>
      </c>
      <c r="AX19" s="98"/>
      <c r="AY19" s="94"/>
      <c r="AZ19" s="100"/>
      <c r="BA19" s="64">
        <f t="shared" si="20"/>
        <v>0</v>
      </c>
      <c r="BB19" s="98"/>
      <c r="BC19" s="94"/>
      <c r="BD19" s="101"/>
      <c r="BE19" s="64">
        <f t="shared" si="21"/>
        <v>0</v>
      </c>
      <c r="BF19" s="98"/>
      <c r="BG19" s="94"/>
      <c r="BH19" s="102"/>
      <c r="BI19" s="67">
        <f t="shared" si="22"/>
        <v>0</v>
      </c>
      <c r="BJ19" s="103">
        <f t="shared" si="23"/>
        <v>85.4</v>
      </c>
      <c r="BK19" s="104">
        <f t="shared" si="24"/>
        <v>42.76</v>
      </c>
      <c r="BL19" s="105"/>
      <c r="BM19" s="106">
        <f t="shared" si="25"/>
        <v>42.64</v>
      </c>
      <c r="BN19" s="117">
        <f t="shared" si="5"/>
        <v>-85.145</v>
      </c>
      <c r="BO19" s="90">
        <f t="shared" si="26"/>
        <v>0.033</v>
      </c>
      <c r="BP19" s="91"/>
      <c r="BQ19" s="92">
        <f t="shared" si="27"/>
        <v>-85.178</v>
      </c>
      <c r="BR19" s="24"/>
    </row>
    <row r="20" spans="1:70" s="7" customFormat="1" ht="18" customHeight="1" thickBot="1">
      <c r="A20" s="107" t="s">
        <v>15</v>
      </c>
      <c r="B20" s="34">
        <f aca="true" t="shared" si="28" ref="B20:AK20">SUM(B7:B19)</f>
        <v>14017</v>
      </c>
      <c r="C20" s="34">
        <f t="shared" si="28"/>
        <v>2567</v>
      </c>
      <c r="D20" s="34">
        <f t="shared" si="28"/>
        <v>0</v>
      </c>
      <c r="E20" s="34">
        <f t="shared" si="28"/>
        <v>11450</v>
      </c>
      <c r="F20" s="34">
        <f>SUM(F7:F19)</f>
        <v>11468.455</v>
      </c>
      <c r="G20" s="108">
        <f>SUM(G7:G19)</f>
        <v>2100.273</v>
      </c>
      <c r="H20" s="108">
        <f>SUM(H7:H19)</f>
        <v>0</v>
      </c>
      <c r="I20" s="108">
        <f>SUM(I7:I19)</f>
        <v>9368.182</v>
      </c>
      <c r="J20" s="34">
        <f t="shared" si="28"/>
        <v>13231</v>
      </c>
      <c r="K20" s="34">
        <f t="shared" si="28"/>
        <v>2100.24</v>
      </c>
      <c r="L20" s="34">
        <f t="shared" si="28"/>
        <v>0</v>
      </c>
      <c r="M20" s="34">
        <f t="shared" si="28"/>
        <v>11130.76</v>
      </c>
      <c r="N20" s="108">
        <f t="shared" si="28"/>
        <v>2417.4</v>
      </c>
      <c r="O20" s="34">
        <f t="shared" si="28"/>
        <v>233.36</v>
      </c>
      <c r="P20" s="34">
        <f t="shared" si="28"/>
        <v>0</v>
      </c>
      <c r="Q20" s="34">
        <f t="shared" si="28"/>
        <v>2184.04</v>
      </c>
      <c r="R20" s="108">
        <f t="shared" si="28"/>
        <v>2392</v>
      </c>
      <c r="S20" s="34">
        <f t="shared" si="28"/>
        <v>233.36</v>
      </c>
      <c r="T20" s="34">
        <f t="shared" si="28"/>
        <v>0</v>
      </c>
      <c r="U20" s="34">
        <f t="shared" si="28"/>
        <v>2158.64</v>
      </c>
      <c r="V20" s="34">
        <f t="shared" si="28"/>
        <v>174.2</v>
      </c>
      <c r="W20" s="34">
        <f t="shared" si="28"/>
        <v>233.36</v>
      </c>
      <c r="X20" s="34">
        <f t="shared" si="28"/>
        <v>0</v>
      </c>
      <c r="Y20" s="34">
        <f t="shared" si="28"/>
        <v>-59.16</v>
      </c>
      <c r="Z20" s="34">
        <f t="shared" si="28"/>
        <v>1484.3</v>
      </c>
      <c r="AA20" s="34">
        <f t="shared" si="28"/>
        <v>233.36</v>
      </c>
      <c r="AB20" s="34">
        <f t="shared" si="28"/>
        <v>0</v>
      </c>
      <c r="AC20" s="34">
        <f t="shared" si="28"/>
        <v>1250.94</v>
      </c>
      <c r="AD20" s="34">
        <f t="shared" si="28"/>
        <v>1505.4</v>
      </c>
      <c r="AE20" s="34">
        <f t="shared" si="28"/>
        <v>233.36</v>
      </c>
      <c r="AF20" s="34">
        <f t="shared" si="28"/>
        <v>0</v>
      </c>
      <c r="AG20" s="34">
        <f t="shared" si="28"/>
        <v>1272.04</v>
      </c>
      <c r="AH20" s="34">
        <f t="shared" si="28"/>
        <v>1033.6</v>
      </c>
      <c r="AI20" s="34">
        <f t="shared" si="28"/>
        <v>233.36</v>
      </c>
      <c r="AJ20" s="34">
        <f t="shared" si="28"/>
        <v>0</v>
      </c>
      <c r="AK20" s="34">
        <f t="shared" si="28"/>
        <v>800.24</v>
      </c>
      <c r="AL20" s="34">
        <f aca="true" t="shared" si="29" ref="AL20:BM20">SUM(AL7:AL19)</f>
        <v>1179</v>
      </c>
      <c r="AM20" s="34">
        <f t="shared" si="29"/>
        <v>233.36</v>
      </c>
      <c r="AN20" s="34">
        <f t="shared" si="29"/>
        <v>0</v>
      </c>
      <c r="AO20" s="34">
        <f t="shared" si="29"/>
        <v>945.64</v>
      </c>
      <c r="AP20" s="34">
        <f t="shared" si="29"/>
        <v>1363.8</v>
      </c>
      <c r="AQ20" s="34">
        <f t="shared" si="29"/>
        <v>233.36</v>
      </c>
      <c r="AR20" s="34">
        <f t="shared" si="29"/>
        <v>0</v>
      </c>
      <c r="AS20" s="34">
        <f t="shared" si="29"/>
        <v>1130.44</v>
      </c>
      <c r="AT20" s="108">
        <f t="shared" si="29"/>
        <v>1681.3</v>
      </c>
      <c r="AU20" s="34">
        <f t="shared" si="29"/>
        <v>233.36</v>
      </c>
      <c r="AV20" s="34">
        <f t="shared" si="29"/>
        <v>0</v>
      </c>
      <c r="AW20" s="34">
        <f t="shared" si="29"/>
        <v>1447.94</v>
      </c>
      <c r="AX20" s="108">
        <f t="shared" si="29"/>
        <v>0</v>
      </c>
      <c r="AY20" s="34">
        <f t="shared" si="29"/>
        <v>0</v>
      </c>
      <c r="AZ20" s="34">
        <f t="shared" si="29"/>
        <v>0</v>
      </c>
      <c r="BA20" s="34">
        <f t="shared" si="29"/>
        <v>0</v>
      </c>
      <c r="BB20" s="108">
        <f t="shared" si="29"/>
        <v>0</v>
      </c>
      <c r="BC20" s="34">
        <f t="shared" si="29"/>
        <v>0</v>
      </c>
      <c r="BD20" s="34">
        <f t="shared" si="29"/>
        <v>0</v>
      </c>
      <c r="BE20" s="34">
        <f t="shared" si="29"/>
        <v>0</v>
      </c>
      <c r="BF20" s="108">
        <f t="shared" si="29"/>
        <v>0</v>
      </c>
      <c r="BG20" s="34">
        <f t="shared" si="29"/>
        <v>0</v>
      </c>
      <c r="BH20" s="34">
        <f t="shared" si="29"/>
        <v>0</v>
      </c>
      <c r="BI20" s="109">
        <f t="shared" si="29"/>
        <v>0</v>
      </c>
      <c r="BJ20" s="110">
        <f t="shared" si="29"/>
        <v>786</v>
      </c>
      <c r="BK20" s="110">
        <f t="shared" si="29"/>
        <v>466.76</v>
      </c>
      <c r="BL20" s="110">
        <f t="shared" si="29"/>
        <v>0</v>
      </c>
      <c r="BM20" s="110">
        <f t="shared" si="29"/>
        <v>319.24</v>
      </c>
      <c r="BN20" s="34">
        <f>SUM(BN7:BN19)</f>
        <v>-1762.545</v>
      </c>
      <c r="BO20" s="108">
        <f>SUM(BO7:BO19)</f>
        <v>0.033</v>
      </c>
      <c r="BP20" s="108">
        <f>SUM(BP7:BP19)</f>
        <v>0</v>
      </c>
      <c r="BQ20" s="108">
        <f>SUM(BQ7:BQ19)</f>
        <v>-1762.578</v>
      </c>
      <c r="BR20" s="24"/>
    </row>
    <row r="21" spans="2:69" ht="1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O21" s="9"/>
      <c r="P21" s="9"/>
      <c r="Q21" s="9"/>
      <c r="BJ21" s="111"/>
      <c r="BN21" s="9"/>
      <c r="BO21" s="9"/>
      <c r="BP21" s="9"/>
      <c r="BQ21" s="9"/>
    </row>
    <row r="23" ht="18.75">
      <c r="A23" s="12"/>
    </row>
  </sheetData>
  <sheetProtection/>
  <mergeCells count="37">
    <mergeCell ref="Z3:Z4"/>
    <mergeCell ref="S3:U3"/>
    <mergeCell ref="F3:F4"/>
    <mergeCell ref="G3:I3"/>
    <mergeCell ref="R3:R4"/>
    <mergeCell ref="N3:N4"/>
    <mergeCell ref="V3:V4"/>
    <mergeCell ref="BC3:BE3"/>
    <mergeCell ref="W3:Y3"/>
    <mergeCell ref="AA3:AC3"/>
    <mergeCell ref="A2:T2"/>
    <mergeCell ref="A3:A4"/>
    <mergeCell ref="B3:B4"/>
    <mergeCell ref="C3:E3"/>
    <mergeCell ref="J3:J4"/>
    <mergeCell ref="K3:M3"/>
    <mergeCell ref="O3:Q3"/>
    <mergeCell ref="A1:Q1"/>
    <mergeCell ref="BJ3:BJ4"/>
    <mergeCell ref="BK3:BM3"/>
    <mergeCell ref="AT3:AT4"/>
    <mergeCell ref="AX3:AX4"/>
    <mergeCell ref="BB3:BB4"/>
    <mergeCell ref="BF3:BF4"/>
    <mergeCell ref="AD3:AD4"/>
    <mergeCell ref="AH3:AH4"/>
    <mergeCell ref="AL3:AL4"/>
    <mergeCell ref="BN3:BN4"/>
    <mergeCell ref="BO3:BQ3"/>
    <mergeCell ref="BG3:BI3"/>
    <mergeCell ref="AE3:AG3"/>
    <mergeCell ref="AI3:AK3"/>
    <mergeCell ref="AM3:AO3"/>
    <mergeCell ref="AQ3:AS3"/>
    <mergeCell ref="AP3:AP4"/>
    <mergeCell ref="AU3:AW3"/>
    <mergeCell ref="AY3:BA3"/>
  </mergeCells>
  <printOptions horizontalCentered="1"/>
  <pageMargins left="0.42" right="0.17" top="0.71" bottom="0.3937007874015748" header="0.12" footer="0.11811023622047245"/>
  <pageSetup fitToHeight="1" fitToWidth="1" horizontalDpi="180" verticalDpi="18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2013-11-07T07:21:33Z</cp:lastPrinted>
  <dcterms:created xsi:type="dcterms:W3CDTF">2006-09-28T05:33:49Z</dcterms:created>
  <dcterms:modified xsi:type="dcterms:W3CDTF">2013-11-20T04:17:03Z</dcterms:modified>
  <cp:category/>
  <cp:version/>
  <cp:contentType/>
  <cp:contentStatus/>
</cp:coreProperties>
</file>